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r.gallagher\Documents\"/>
    </mc:Choice>
  </mc:AlternateContent>
  <xr:revisionPtr revIDLastSave="0" documentId="13_ncr:1_{12DA5B12-0FCC-4185-863A-DDC125E40CC8}" xr6:coauthVersionLast="44" xr6:coauthVersionMax="45" xr10:uidLastSave="{00000000-0000-0000-0000-000000000000}"/>
  <bookViews>
    <workbookView xWindow="-28920" yWindow="-120" windowWidth="29040" windowHeight="15840" xr2:uid="{512513A5-CD07-45FD-80A3-1AB0CB706BB4}"/>
  </bookViews>
  <sheets>
    <sheet name="Master data" sheetId="1" r:id="rId1"/>
    <sheet name="England LAs" sheetId="5" r:id="rId2"/>
    <sheet name="Scotland LAs" sheetId="2" r:id="rId3"/>
    <sheet name="Wales LAs" sheetId="3" r:id="rId4"/>
    <sheet name="DfI (NI)" sheetId="6" r:id="rId5"/>
    <sheet name="London LAs" sheetId="7" r:id="rId6"/>
    <sheet name="No response or complete data" sheetId="8" r:id="rId7"/>
  </sheets>
  <definedNames>
    <definedName name="_xlnm._FilterDatabase" localSheetId="0" hidden="1">'Master data'!$A$2:$U$2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79" i="1" l="1"/>
  <c r="I3" i="8" l="1"/>
  <c r="K3" i="8"/>
  <c r="M3" i="8"/>
  <c r="O3" i="8"/>
  <c r="Q3" i="8"/>
  <c r="S3" i="8"/>
  <c r="T3" i="8"/>
  <c r="U3" i="8"/>
  <c r="C3" i="8" s="1"/>
  <c r="I4" i="8"/>
  <c r="K4" i="8"/>
  <c r="M4" i="8"/>
  <c r="O4" i="8"/>
  <c r="Q4" i="8"/>
  <c r="S4" i="8"/>
  <c r="T4" i="8"/>
  <c r="U4" i="8"/>
  <c r="C4" i="8" s="1"/>
  <c r="I5" i="8"/>
  <c r="K5" i="8"/>
  <c r="M5" i="8"/>
  <c r="O5" i="8"/>
  <c r="Q5" i="8"/>
  <c r="S5" i="8"/>
  <c r="T5" i="8"/>
  <c r="U5" i="8" s="1"/>
  <c r="C5" i="8" s="1"/>
  <c r="I6" i="8"/>
  <c r="U6" i="8" s="1"/>
  <c r="C6" i="8" s="1"/>
  <c r="K6" i="8"/>
  <c r="M6" i="8"/>
  <c r="O6" i="8"/>
  <c r="Q6" i="8"/>
  <c r="S6" i="8"/>
  <c r="T6" i="8"/>
  <c r="I7" i="8"/>
  <c r="U7" i="8" s="1"/>
  <c r="C7" i="8" s="1"/>
  <c r="K7" i="8"/>
  <c r="M7" i="8"/>
  <c r="O7" i="8"/>
  <c r="Q7" i="8"/>
  <c r="S7" i="8"/>
  <c r="T7" i="8"/>
  <c r="I8" i="8"/>
  <c r="K8" i="8"/>
  <c r="M8" i="8"/>
  <c r="O8" i="8"/>
  <c r="Q8" i="8"/>
  <c r="S8" i="8"/>
  <c r="T8" i="8"/>
  <c r="U8" i="8"/>
  <c r="C8" i="8" s="1"/>
  <c r="I9" i="8"/>
  <c r="K9" i="8"/>
  <c r="M9" i="8"/>
  <c r="O9" i="8"/>
  <c r="Q9" i="8"/>
  <c r="S9" i="8"/>
  <c r="T9" i="8"/>
  <c r="U9" i="8" s="1"/>
  <c r="C9" i="8" s="1"/>
  <c r="I10" i="8"/>
  <c r="U10" i="8" s="1"/>
  <c r="C10" i="8" s="1"/>
  <c r="K10" i="8"/>
  <c r="M10" i="8"/>
  <c r="O10" i="8"/>
  <c r="Q10" i="8"/>
  <c r="S10" i="8"/>
  <c r="T10" i="8"/>
  <c r="I11" i="8"/>
  <c r="U11" i="8" s="1"/>
  <c r="C11" i="8" s="1"/>
  <c r="K11" i="8"/>
  <c r="M11" i="8"/>
  <c r="O11" i="8"/>
  <c r="Q11" i="8"/>
  <c r="S11" i="8"/>
  <c r="T11" i="8"/>
  <c r="I12" i="8"/>
  <c r="K12" i="8"/>
  <c r="M12" i="8"/>
  <c r="O12" i="8"/>
  <c r="Q12" i="8"/>
  <c r="S12" i="8"/>
  <c r="T12" i="8"/>
  <c r="U12" i="8"/>
  <c r="C12" i="8" s="1"/>
  <c r="I13" i="8"/>
  <c r="K13" i="8"/>
  <c r="M13" i="8"/>
  <c r="O13" i="8"/>
  <c r="Q13" i="8"/>
  <c r="S13" i="8"/>
  <c r="T13" i="8"/>
  <c r="U13" i="8" s="1"/>
  <c r="C13" i="8" s="1"/>
  <c r="I14" i="8"/>
  <c r="U14" i="8" s="1"/>
  <c r="C14" i="8" s="1"/>
  <c r="K14" i="8"/>
  <c r="M14" i="8"/>
  <c r="O14" i="8"/>
  <c r="Q14" i="8"/>
  <c r="S14" i="8"/>
  <c r="T14" i="8"/>
  <c r="I15" i="8"/>
  <c r="U15" i="8" s="1"/>
  <c r="C15" i="8" s="1"/>
  <c r="K15" i="8"/>
  <c r="M15" i="8"/>
  <c r="O15" i="8"/>
  <c r="Q15" i="8"/>
  <c r="S15" i="8"/>
  <c r="T15" i="8"/>
  <c r="I16" i="8"/>
  <c r="K16" i="8"/>
  <c r="M16" i="8"/>
  <c r="O16" i="8"/>
  <c r="Q16" i="8"/>
  <c r="S16" i="8"/>
  <c r="T16" i="8"/>
  <c r="U16" i="8"/>
  <c r="C16" i="8" s="1"/>
  <c r="I17" i="8"/>
  <c r="K17" i="8"/>
  <c r="M17" i="8"/>
  <c r="O17" i="8"/>
  <c r="Q17" i="8"/>
  <c r="S17" i="8"/>
  <c r="T17" i="8"/>
  <c r="U17" i="8" s="1"/>
  <c r="C17" i="8" s="1"/>
  <c r="I18" i="8"/>
  <c r="U18" i="8" s="1"/>
  <c r="C18" i="8" s="1"/>
  <c r="K18" i="8"/>
  <c r="M18" i="8"/>
  <c r="O18" i="8"/>
  <c r="Q18" i="8"/>
  <c r="S18" i="8"/>
  <c r="T18" i="8"/>
  <c r="I19" i="8"/>
  <c r="U19" i="8" s="1"/>
  <c r="C19" i="8" s="1"/>
  <c r="K19" i="8"/>
  <c r="M19" i="8"/>
  <c r="O19" i="8"/>
  <c r="Q19" i="8"/>
  <c r="S19" i="8"/>
  <c r="T19" i="8"/>
  <c r="I20" i="8"/>
  <c r="K20" i="8"/>
  <c r="M20" i="8"/>
  <c r="O20" i="8"/>
  <c r="Q20" i="8"/>
  <c r="S20" i="8"/>
  <c r="T20" i="8"/>
  <c r="U20" i="8"/>
  <c r="C20" i="8" s="1"/>
  <c r="I21" i="8"/>
  <c r="K21" i="8"/>
  <c r="M21" i="8"/>
  <c r="O21" i="8"/>
  <c r="Q21" i="8"/>
  <c r="S21" i="8"/>
  <c r="T21" i="8"/>
  <c r="U21" i="8" s="1"/>
  <c r="C21" i="8" s="1"/>
  <c r="I22" i="8"/>
  <c r="U22" i="8" s="1"/>
  <c r="C22" i="8" s="1"/>
  <c r="K22" i="8"/>
  <c r="M22" i="8"/>
  <c r="O22" i="8"/>
  <c r="Q22" i="8"/>
  <c r="S22" i="8"/>
  <c r="T22" i="8"/>
  <c r="I23" i="8"/>
  <c r="U23" i="8" s="1"/>
  <c r="C23" i="8" s="1"/>
  <c r="K23" i="8"/>
  <c r="M23" i="8"/>
  <c r="O23" i="8"/>
  <c r="Q23" i="8"/>
  <c r="S23" i="8"/>
  <c r="T23" i="8"/>
  <c r="C24" i="8"/>
  <c r="I24" i="8"/>
  <c r="M24" i="8"/>
  <c r="O24" i="8"/>
  <c r="Q24" i="8"/>
  <c r="T24" i="8"/>
  <c r="U24" i="8"/>
  <c r="I25" i="8"/>
  <c r="U25" i="8" s="1"/>
  <c r="C25" i="8" s="1"/>
  <c r="K25" i="8"/>
  <c r="M25" i="8"/>
  <c r="O25" i="8"/>
  <c r="Q25" i="8"/>
  <c r="S25" i="8"/>
  <c r="T25" i="8"/>
  <c r="I26" i="8"/>
  <c r="K26" i="8"/>
  <c r="M26" i="8"/>
  <c r="O26" i="8"/>
  <c r="Q26" i="8"/>
  <c r="S26" i="8"/>
  <c r="T26" i="8"/>
  <c r="U26" i="8"/>
  <c r="C26" i="8" s="1"/>
  <c r="I27" i="8"/>
  <c r="K27" i="8"/>
  <c r="M27" i="8"/>
  <c r="O27" i="8"/>
  <c r="Q27" i="8"/>
  <c r="S27" i="8"/>
  <c r="T27" i="8"/>
  <c r="U27" i="8" s="1"/>
  <c r="C27" i="8" s="1"/>
  <c r="I28" i="8"/>
  <c r="U28" i="8" s="1"/>
  <c r="C28" i="8" s="1"/>
  <c r="K28" i="8"/>
  <c r="M28" i="8"/>
  <c r="O28" i="8"/>
  <c r="Q28" i="8"/>
  <c r="S28" i="8"/>
  <c r="T28" i="8"/>
  <c r="I29" i="8"/>
  <c r="U29" i="8" s="1"/>
  <c r="C29" i="8" s="1"/>
  <c r="K29" i="8"/>
  <c r="M29" i="8"/>
  <c r="O29" i="8"/>
  <c r="Q29" i="8"/>
  <c r="S29" i="8"/>
  <c r="T29" i="8"/>
  <c r="I30" i="8"/>
  <c r="K30" i="8"/>
  <c r="M30" i="8"/>
  <c r="O30" i="8"/>
  <c r="Q30" i="8"/>
  <c r="S30" i="8"/>
  <c r="T30" i="8"/>
  <c r="U30" i="8"/>
  <c r="C30" i="8" s="1"/>
  <c r="I31" i="8"/>
  <c r="K31" i="8"/>
  <c r="M31" i="8"/>
  <c r="O31" i="8"/>
  <c r="Q31" i="8"/>
  <c r="S31" i="8"/>
  <c r="T31" i="8"/>
  <c r="U31" i="8" s="1"/>
  <c r="C31" i="8" s="1"/>
  <c r="I32" i="8"/>
  <c r="U32" i="8" s="1"/>
  <c r="C32" i="8" s="1"/>
  <c r="K32" i="8"/>
  <c r="M32" i="8"/>
  <c r="O32" i="8"/>
  <c r="Q32" i="8"/>
  <c r="S32" i="8"/>
  <c r="T32" i="8"/>
  <c r="I33" i="8"/>
  <c r="U33" i="8" s="1"/>
  <c r="C33" i="8" s="1"/>
  <c r="K33" i="8"/>
  <c r="M33" i="8"/>
  <c r="O33" i="8"/>
  <c r="Q33" i="8"/>
  <c r="S33" i="8"/>
  <c r="T33" i="8"/>
  <c r="I34" i="8"/>
  <c r="K34" i="8"/>
  <c r="M34" i="8"/>
  <c r="O34" i="8"/>
  <c r="Q34" i="8"/>
  <c r="S34" i="8"/>
  <c r="T34" i="8"/>
  <c r="U34" i="8"/>
  <c r="C34" i="8" s="1"/>
  <c r="I35" i="8"/>
  <c r="K35" i="8"/>
  <c r="M35" i="8"/>
  <c r="O35" i="8"/>
  <c r="Q35" i="8"/>
  <c r="S35" i="8"/>
  <c r="T35" i="8"/>
  <c r="U35" i="8" s="1"/>
  <c r="C35" i="8" s="1"/>
  <c r="K36" i="8"/>
  <c r="M36" i="8"/>
  <c r="O36" i="8"/>
  <c r="Q36" i="8"/>
  <c r="S36" i="8"/>
  <c r="T36" i="8"/>
  <c r="U36" i="8" s="1"/>
  <c r="C36" i="8" s="1"/>
  <c r="I37" i="8"/>
  <c r="U37" i="8" s="1"/>
  <c r="C37" i="8" s="1"/>
  <c r="K37" i="8"/>
  <c r="M37" i="8"/>
  <c r="O37" i="8"/>
  <c r="Q37" i="8"/>
  <c r="S37" i="8"/>
  <c r="T37" i="8"/>
  <c r="I38" i="8"/>
  <c r="U38" i="8" s="1"/>
  <c r="C38" i="8" s="1"/>
  <c r="K38" i="8"/>
  <c r="M38" i="8"/>
  <c r="O38" i="8"/>
  <c r="Q38" i="8"/>
  <c r="S38" i="8"/>
  <c r="T38" i="8"/>
  <c r="I39" i="8"/>
  <c r="K39" i="8"/>
  <c r="M39" i="8"/>
  <c r="O39" i="8"/>
  <c r="Q39" i="8"/>
  <c r="S39" i="8"/>
  <c r="T39" i="8"/>
  <c r="U39" i="8"/>
  <c r="C39" i="8" s="1"/>
  <c r="I40" i="8"/>
  <c r="K40" i="8"/>
  <c r="M40" i="8"/>
  <c r="O40" i="8"/>
  <c r="Q40" i="8"/>
  <c r="S40" i="8"/>
  <c r="T40" i="8"/>
  <c r="U40" i="8" s="1"/>
  <c r="C40" i="8" s="1"/>
  <c r="I41" i="8"/>
  <c r="U41" i="8" s="1"/>
  <c r="C41" i="8" s="1"/>
  <c r="K41" i="8"/>
  <c r="M41" i="8"/>
  <c r="O41" i="8"/>
  <c r="Q41" i="8"/>
  <c r="S41" i="8"/>
  <c r="T41" i="8"/>
  <c r="I42" i="8"/>
  <c r="U42" i="8" s="1"/>
  <c r="C42" i="8" s="1"/>
  <c r="K42" i="8"/>
  <c r="M42" i="8"/>
  <c r="O42" i="8"/>
  <c r="Q42" i="8"/>
  <c r="S42" i="8"/>
  <c r="T42" i="8"/>
  <c r="I43" i="8"/>
  <c r="K43" i="8"/>
  <c r="M43" i="8"/>
  <c r="O43" i="8"/>
  <c r="Q43" i="8"/>
  <c r="S43" i="8"/>
  <c r="T43" i="8"/>
  <c r="U43" i="8"/>
  <c r="C43" i="8" s="1"/>
  <c r="I44" i="8"/>
  <c r="K44" i="8"/>
  <c r="M44" i="8"/>
  <c r="O44" i="8"/>
  <c r="Q44" i="8"/>
  <c r="S44" i="8"/>
  <c r="T44" i="8"/>
  <c r="U44" i="8" s="1"/>
  <c r="C44" i="8" s="1"/>
  <c r="I45" i="8"/>
  <c r="U45" i="8" s="1"/>
  <c r="C45" i="8" s="1"/>
  <c r="K45" i="8"/>
  <c r="M45" i="8"/>
  <c r="O45" i="8"/>
  <c r="Q45" i="8"/>
  <c r="S45" i="8"/>
  <c r="T45" i="8"/>
  <c r="I46" i="8"/>
  <c r="U46" i="8" s="1"/>
  <c r="C46" i="8" s="1"/>
  <c r="K46" i="8"/>
  <c r="M46" i="8"/>
  <c r="O46" i="8"/>
  <c r="Q46" i="8"/>
  <c r="S46" i="8"/>
  <c r="T46" i="8"/>
  <c r="I47" i="8"/>
  <c r="K47" i="8"/>
  <c r="M47" i="8"/>
  <c r="O47" i="8"/>
  <c r="Q47" i="8"/>
  <c r="S47" i="8"/>
  <c r="T47" i="8"/>
  <c r="U47" i="8"/>
  <c r="C47" i="8" s="1"/>
  <c r="I48" i="8"/>
  <c r="K48" i="8"/>
  <c r="M48" i="8"/>
  <c r="O48" i="8"/>
  <c r="Q48" i="8"/>
  <c r="S48" i="8"/>
  <c r="T48" i="8"/>
  <c r="U48" i="8" s="1"/>
  <c r="C48" i="8" s="1"/>
  <c r="I49" i="8"/>
  <c r="U49" i="8" s="1"/>
  <c r="C49" i="8" s="1"/>
  <c r="K49" i="8"/>
  <c r="M49" i="8"/>
  <c r="O49" i="8"/>
  <c r="Q49" i="8"/>
  <c r="S49" i="8"/>
  <c r="T49" i="8"/>
  <c r="I50" i="8"/>
  <c r="U50" i="8" s="1"/>
  <c r="C50" i="8" s="1"/>
  <c r="K50" i="8"/>
  <c r="M50" i="8"/>
  <c r="O50" i="8"/>
  <c r="Q50" i="8"/>
  <c r="S50" i="8"/>
  <c r="T50" i="8"/>
  <c r="I51" i="8"/>
  <c r="K51" i="8"/>
  <c r="M51" i="8"/>
  <c r="O51" i="8"/>
  <c r="Q51" i="8"/>
  <c r="S51" i="8"/>
  <c r="T51" i="8"/>
  <c r="U51" i="8"/>
  <c r="C51" i="8" s="1"/>
  <c r="I52" i="8"/>
  <c r="K52" i="8"/>
  <c r="M52" i="8"/>
  <c r="O52" i="8"/>
  <c r="Q52" i="8"/>
  <c r="S52" i="8"/>
  <c r="T52" i="8"/>
  <c r="U52" i="8" s="1"/>
  <c r="C52" i="8" s="1"/>
  <c r="I53" i="8"/>
  <c r="U53" i="8" s="1"/>
  <c r="C53" i="8" s="1"/>
  <c r="K53" i="8"/>
  <c r="M53" i="8"/>
  <c r="O53" i="8"/>
  <c r="Q53" i="8"/>
  <c r="S53" i="8"/>
  <c r="T53" i="8"/>
  <c r="I54" i="8"/>
  <c r="U54" i="8" s="1"/>
  <c r="C54" i="8" s="1"/>
  <c r="K54" i="8"/>
  <c r="M54" i="8"/>
  <c r="O54" i="8"/>
  <c r="Q54" i="8"/>
  <c r="S54" i="8"/>
  <c r="T54" i="8"/>
  <c r="I55" i="8"/>
  <c r="K55" i="8"/>
  <c r="M55" i="8"/>
  <c r="O55" i="8"/>
  <c r="Q55" i="8"/>
  <c r="S55" i="8"/>
  <c r="T55" i="8"/>
  <c r="U55" i="8"/>
  <c r="C55" i="8" s="1"/>
  <c r="I56" i="8"/>
  <c r="K56" i="8"/>
  <c r="M56" i="8"/>
  <c r="O56" i="8"/>
  <c r="Q56" i="8"/>
  <c r="S56" i="8"/>
  <c r="T56" i="8"/>
  <c r="U56" i="8" s="1"/>
  <c r="C56" i="8" s="1"/>
  <c r="I57" i="8"/>
  <c r="U57" i="8" s="1"/>
  <c r="C57" i="8" s="1"/>
  <c r="K57" i="8"/>
  <c r="M57" i="8"/>
  <c r="O57" i="8"/>
  <c r="Q57" i="8"/>
  <c r="S57" i="8"/>
  <c r="T57" i="8"/>
  <c r="I58" i="8"/>
  <c r="U58" i="8" s="1"/>
  <c r="C58" i="8" s="1"/>
  <c r="K58" i="8"/>
  <c r="M58" i="8"/>
  <c r="O58" i="8"/>
  <c r="Q58" i="8"/>
  <c r="S58" i="8"/>
  <c r="T58" i="8"/>
  <c r="I59" i="8"/>
  <c r="K59" i="8"/>
  <c r="M59" i="8"/>
  <c r="O59" i="8"/>
  <c r="Q59" i="8"/>
  <c r="S59" i="8"/>
  <c r="T59" i="8"/>
  <c r="U59" i="8"/>
  <c r="C59" i="8" s="1"/>
  <c r="I60" i="8"/>
  <c r="K60" i="8"/>
  <c r="M60" i="8"/>
  <c r="O60" i="8"/>
  <c r="Q60" i="8"/>
  <c r="S60" i="8"/>
  <c r="T60" i="8"/>
  <c r="U60" i="8" s="1"/>
  <c r="C60" i="8" s="1"/>
  <c r="I61" i="8"/>
  <c r="U61" i="8" s="1"/>
  <c r="C61" i="8" s="1"/>
  <c r="K61" i="8"/>
  <c r="M61" i="8"/>
  <c r="O61" i="8"/>
  <c r="Q61" i="8"/>
  <c r="S61" i="8"/>
  <c r="T61" i="8"/>
  <c r="I62" i="8"/>
  <c r="U62" i="8" s="1"/>
  <c r="C62" i="8" s="1"/>
  <c r="K62" i="8"/>
  <c r="M62" i="8"/>
  <c r="O62" i="8"/>
  <c r="Q62" i="8"/>
  <c r="S62" i="8"/>
  <c r="T62" i="8"/>
  <c r="I63" i="8"/>
  <c r="K63" i="8"/>
  <c r="M63" i="8"/>
  <c r="O63" i="8"/>
  <c r="Q63" i="8"/>
  <c r="S63" i="8"/>
  <c r="T63" i="8"/>
  <c r="U63" i="8"/>
  <c r="C63" i="8" s="1"/>
  <c r="I64" i="8"/>
  <c r="K64" i="8"/>
  <c r="M64" i="8"/>
  <c r="O64" i="8"/>
  <c r="Q64" i="8"/>
  <c r="S64" i="8"/>
  <c r="T64" i="8"/>
  <c r="U64" i="8" s="1"/>
  <c r="C64" i="8" s="1"/>
  <c r="I65" i="8"/>
  <c r="U65" i="8" s="1"/>
  <c r="C65" i="8" s="1"/>
  <c r="K65" i="8"/>
  <c r="M65" i="8"/>
  <c r="O65" i="8"/>
  <c r="Q65" i="8"/>
  <c r="S65" i="8"/>
  <c r="T65" i="8"/>
  <c r="I66" i="8"/>
  <c r="U66" i="8" s="1"/>
  <c r="C66" i="8" s="1"/>
  <c r="K66" i="8"/>
  <c r="M66" i="8"/>
  <c r="O66" i="8"/>
  <c r="Q66" i="8"/>
  <c r="S66" i="8"/>
  <c r="T66" i="8"/>
  <c r="I67" i="8"/>
  <c r="K67" i="8"/>
  <c r="M67" i="8"/>
  <c r="O67" i="8"/>
  <c r="Q67" i="8"/>
  <c r="S67" i="8"/>
  <c r="T67" i="8"/>
  <c r="U67" i="8"/>
  <c r="C67" i="8" s="1"/>
  <c r="I68" i="8"/>
  <c r="K68" i="8"/>
  <c r="M68" i="8"/>
  <c r="O68" i="8"/>
  <c r="Q68" i="8"/>
  <c r="S68" i="8"/>
  <c r="T68" i="8"/>
  <c r="U68" i="8" s="1"/>
  <c r="C68" i="8" s="1"/>
  <c r="C69" i="8"/>
  <c r="I69" i="8"/>
  <c r="I70" i="8"/>
  <c r="K70" i="8"/>
  <c r="M70" i="8"/>
  <c r="O70" i="8"/>
  <c r="Q70" i="8"/>
  <c r="S70" i="8"/>
  <c r="T70" i="8"/>
  <c r="U70" i="8"/>
  <c r="C70" i="8" s="1"/>
  <c r="I71" i="8"/>
  <c r="K71" i="8"/>
  <c r="M71" i="8"/>
  <c r="O71" i="8"/>
  <c r="Q71" i="8"/>
  <c r="S71" i="8"/>
  <c r="T71" i="8"/>
  <c r="U71" i="8" s="1"/>
  <c r="C71" i="8" s="1"/>
  <c r="I72" i="8"/>
  <c r="U72" i="8" s="1"/>
  <c r="C72" i="8" s="1"/>
  <c r="K72" i="8"/>
  <c r="M72" i="8"/>
  <c r="O72" i="8"/>
  <c r="Q72" i="8"/>
  <c r="S72" i="8"/>
  <c r="T72" i="8"/>
  <c r="I73" i="8"/>
  <c r="U73" i="8" s="1"/>
  <c r="C73" i="8" s="1"/>
  <c r="K73" i="8"/>
  <c r="M73" i="8"/>
  <c r="O73" i="8"/>
  <c r="Q73" i="8"/>
  <c r="S73" i="8"/>
  <c r="T73" i="8"/>
  <c r="I74" i="8"/>
  <c r="K74" i="8"/>
  <c r="M74" i="8"/>
  <c r="O74" i="8"/>
  <c r="Q74" i="8"/>
  <c r="S74" i="8"/>
  <c r="T74" i="8"/>
  <c r="U74" i="8"/>
  <c r="C74" i="8" s="1"/>
  <c r="I75" i="8"/>
  <c r="K75" i="8"/>
  <c r="M75" i="8"/>
  <c r="O75" i="8"/>
  <c r="Q75" i="8"/>
  <c r="S75" i="8"/>
  <c r="T75" i="8"/>
  <c r="U75" i="8" s="1"/>
  <c r="C75" i="8" s="1"/>
  <c r="I76" i="8"/>
  <c r="U76" i="8" s="1"/>
  <c r="C76" i="8" s="1"/>
  <c r="K76" i="8"/>
  <c r="M76" i="8"/>
  <c r="O76" i="8"/>
  <c r="Q76" i="8"/>
  <c r="S76" i="8"/>
  <c r="T76" i="8"/>
  <c r="I77" i="8"/>
  <c r="U77" i="8" s="1"/>
  <c r="C77" i="8" s="1"/>
  <c r="K77" i="8"/>
  <c r="M77" i="8"/>
  <c r="O77" i="8"/>
  <c r="Q77" i="8"/>
  <c r="S77" i="8"/>
  <c r="T77" i="8"/>
  <c r="I78" i="8"/>
  <c r="K78" i="8"/>
  <c r="M78" i="8"/>
  <c r="O78" i="8"/>
  <c r="Q78" i="8"/>
  <c r="S78" i="8"/>
  <c r="T78" i="8"/>
  <c r="U78" i="8"/>
  <c r="C78" i="8" s="1"/>
  <c r="I79" i="8"/>
  <c r="K79" i="8"/>
  <c r="M79" i="8"/>
  <c r="O79" i="8"/>
  <c r="Q79" i="8"/>
  <c r="S79" i="8"/>
  <c r="T79" i="8"/>
  <c r="U79" i="8" s="1"/>
  <c r="C79" i="8" s="1"/>
  <c r="C80" i="8"/>
  <c r="I80" i="8"/>
  <c r="K80" i="8"/>
  <c r="I81" i="8"/>
  <c r="K81" i="8"/>
  <c r="M81" i="8"/>
  <c r="O81" i="8"/>
  <c r="Q81" i="8"/>
  <c r="S81" i="8"/>
  <c r="T81" i="8"/>
  <c r="U81" i="8" s="1"/>
  <c r="C81" i="8" s="1"/>
  <c r="I82" i="8"/>
  <c r="U82" i="8" s="1"/>
  <c r="C82" i="8" s="1"/>
  <c r="K82" i="8"/>
  <c r="M82" i="8"/>
  <c r="O82" i="8"/>
  <c r="Q82" i="8"/>
  <c r="S82" i="8"/>
  <c r="T82" i="8"/>
  <c r="I83" i="8"/>
  <c r="U83" i="8" s="1"/>
  <c r="C83" i="8" s="1"/>
  <c r="K83" i="8"/>
  <c r="M83" i="8"/>
  <c r="O83" i="8"/>
  <c r="Q83" i="8"/>
  <c r="S83" i="8"/>
  <c r="T83" i="8"/>
  <c r="I84" i="8"/>
  <c r="K84" i="8"/>
  <c r="M84" i="8"/>
  <c r="O84" i="8"/>
  <c r="Q84" i="8"/>
  <c r="S84" i="8"/>
  <c r="T84" i="8"/>
  <c r="U84" i="8"/>
  <c r="C84" i="8" s="1"/>
  <c r="I85" i="8"/>
  <c r="K85" i="8"/>
  <c r="M85" i="8"/>
  <c r="O85" i="8"/>
  <c r="Q85" i="8"/>
  <c r="S85" i="8"/>
  <c r="T85" i="8"/>
  <c r="U85" i="8" s="1"/>
  <c r="C85" i="8" s="1"/>
  <c r="I86" i="8"/>
  <c r="U86" i="8" s="1"/>
  <c r="C86" i="8" s="1"/>
  <c r="K86" i="8"/>
  <c r="M86" i="8"/>
  <c r="O86" i="8"/>
  <c r="Q86" i="8"/>
  <c r="S86" i="8"/>
  <c r="T86" i="8"/>
  <c r="I87" i="8"/>
  <c r="U87" i="8" s="1"/>
  <c r="C87" i="8" s="1"/>
  <c r="K87" i="8"/>
  <c r="M87" i="8"/>
  <c r="O87" i="8"/>
  <c r="Q87" i="8"/>
  <c r="S87" i="8"/>
  <c r="T87" i="8"/>
  <c r="I88" i="8"/>
  <c r="K88" i="8"/>
  <c r="M88" i="8"/>
  <c r="O88" i="8"/>
  <c r="Q88" i="8"/>
  <c r="S88" i="8"/>
  <c r="T88" i="8"/>
  <c r="U88" i="8"/>
  <c r="C88" i="8" s="1"/>
  <c r="I89" i="8"/>
  <c r="K89" i="8"/>
  <c r="M89" i="8"/>
  <c r="O89" i="8"/>
  <c r="Q89" i="8"/>
  <c r="S89" i="8"/>
  <c r="T89" i="8"/>
  <c r="U89" i="8" s="1"/>
  <c r="C89" i="8" s="1"/>
  <c r="I90" i="8"/>
  <c r="U90" i="8" s="1"/>
  <c r="C90" i="8" s="1"/>
  <c r="K90" i="8"/>
  <c r="M90" i="8"/>
  <c r="O90" i="8"/>
  <c r="Q90" i="8"/>
  <c r="S90" i="8"/>
  <c r="T90" i="8"/>
  <c r="I91" i="8"/>
  <c r="U91" i="8" s="1"/>
  <c r="C91" i="8" s="1"/>
  <c r="K91" i="8"/>
  <c r="M91" i="8"/>
  <c r="O91" i="8"/>
  <c r="Q91" i="8"/>
  <c r="S91" i="8"/>
  <c r="T91" i="8"/>
  <c r="I92" i="8"/>
  <c r="K92" i="8"/>
  <c r="M92" i="8"/>
  <c r="O92" i="8"/>
  <c r="Q92" i="8"/>
  <c r="S92" i="8"/>
  <c r="T92" i="8"/>
  <c r="U92" i="8"/>
  <c r="C92" i="8" s="1"/>
  <c r="I93" i="8"/>
  <c r="K93" i="8"/>
  <c r="M93" i="8"/>
  <c r="O93" i="8"/>
  <c r="Q93" i="8"/>
  <c r="S93" i="8"/>
  <c r="T93" i="8"/>
  <c r="U93" i="8" s="1"/>
  <c r="C93" i="8" s="1"/>
  <c r="I94" i="8"/>
  <c r="U94" i="8" s="1"/>
  <c r="C94" i="8" s="1"/>
  <c r="K94" i="8"/>
  <c r="M94" i="8"/>
  <c r="O94" i="8"/>
  <c r="Q94" i="8"/>
  <c r="S94" i="8"/>
  <c r="T94" i="8"/>
  <c r="I95" i="8"/>
  <c r="U95" i="8" s="1"/>
  <c r="C95" i="8" s="1"/>
  <c r="K95" i="8"/>
  <c r="M95" i="8"/>
  <c r="O95" i="8"/>
  <c r="Q95" i="8"/>
  <c r="S95" i="8"/>
  <c r="T95" i="8"/>
  <c r="I96" i="8"/>
  <c r="K96" i="8"/>
  <c r="M96" i="8"/>
  <c r="O96" i="8"/>
  <c r="Q96" i="8"/>
  <c r="S96" i="8"/>
  <c r="T96" i="8"/>
  <c r="U96" i="8"/>
  <c r="C96" i="8" s="1"/>
  <c r="I97" i="8"/>
  <c r="K97" i="8"/>
  <c r="M97" i="8"/>
  <c r="O97" i="8"/>
  <c r="Q97" i="8"/>
  <c r="S97" i="8"/>
  <c r="T97" i="8"/>
  <c r="U97" i="8" s="1"/>
  <c r="C97" i="8" s="1"/>
  <c r="I98" i="8"/>
  <c r="U98" i="8" s="1"/>
  <c r="C98" i="8" s="1"/>
  <c r="K98" i="8"/>
  <c r="M98" i="8"/>
  <c r="O98" i="8"/>
  <c r="Q98" i="8"/>
  <c r="S98" i="8"/>
  <c r="T98" i="8"/>
  <c r="I99" i="8"/>
  <c r="U99" i="8" s="1"/>
  <c r="C99" i="8" s="1"/>
  <c r="K99" i="8"/>
  <c r="M99" i="8"/>
  <c r="O99" i="8"/>
  <c r="Q99" i="8"/>
  <c r="S99" i="8"/>
  <c r="T99" i="8"/>
  <c r="I100" i="8"/>
  <c r="K100" i="8"/>
  <c r="M100" i="8"/>
  <c r="O100" i="8"/>
  <c r="Q100" i="8"/>
  <c r="S100" i="8"/>
  <c r="T100" i="8"/>
  <c r="U100" i="8"/>
  <c r="C100" i="8" s="1"/>
  <c r="C101" i="8"/>
  <c r="I102" i="8"/>
  <c r="U102" i="8" s="1"/>
  <c r="C102" i="8" s="1"/>
  <c r="K102" i="8"/>
  <c r="M102" i="8"/>
  <c r="O102" i="8"/>
  <c r="Q102" i="8"/>
  <c r="S102" i="8"/>
  <c r="T102" i="8"/>
  <c r="I103" i="8"/>
  <c r="K103" i="8"/>
  <c r="M103" i="8"/>
  <c r="O103" i="8"/>
  <c r="Q103" i="8"/>
  <c r="S103" i="8"/>
  <c r="T103" i="8"/>
  <c r="U103" i="8"/>
  <c r="C103" i="8" s="1"/>
  <c r="I104" i="8"/>
  <c r="K104" i="8"/>
  <c r="M104" i="8"/>
  <c r="O104" i="8"/>
  <c r="Q104" i="8"/>
  <c r="S104" i="8"/>
  <c r="T104" i="8"/>
  <c r="U104" i="8" s="1"/>
  <c r="C104" i="8" s="1"/>
  <c r="I105" i="8"/>
  <c r="K105" i="8"/>
  <c r="M105" i="8"/>
  <c r="O105" i="8"/>
  <c r="Q105" i="8"/>
  <c r="S105" i="8"/>
  <c r="T105" i="8"/>
  <c r="U105" i="8" s="1"/>
  <c r="C105" i="8" s="1"/>
  <c r="C106" i="8"/>
  <c r="I106" i="8"/>
  <c r="K106" i="8"/>
  <c r="M106" i="8"/>
  <c r="O106" i="8"/>
  <c r="Q106" i="8"/>
  <c r="S106" i="8"/>
  <c r="T106" i="8"/>
  <c r="C107" i="8"/>
  <c r="I107" i="8"/>
  <c r="K107" i="8"/>
  <c r="M107" i="8"/>
  <c r="O107" i="8"/>
  <c r="Q107" i="8"/>
  <c r="S107" i="8"/>
  <c r="T107" i="8"/>
  <c r="I108" i="8"/>
  <c r="U108" i="8" s="1"/>
  <c r="C108" i="8" s="1"/>
  <c r="K108" i="8"/>
  <c r="M108" i="8"/>
  <c r="O108" i="8"/>
  <c r="Q108" i="8"/>
  <c r="S108" i="8"/>
  <c r="T108" i="8"/>
  <c r="C109" i="8"/>
  <c r="I109" i="8"/>
  <c r="K109" i="8"/>
  <c r="M109" i="8"/>
  <c r="O109" i="8"/>
  <c r="Q109" i="8"/>
  <c r="S109" i="8"/>
  <c r="T109" i="8"/>
  <c r="C110" i="8"/>
  <c r="I110" i="8"/>
  <c r="K110" i="8"/>
  <c r="M110" i="8"/>
  <c r="O110" i="8"/>
  <c r="Q110" i="8"/>
  <c r="S110" i="8"/>
  <c r="T110" i="8"/>
  <c r="Q111" i="8"/>
  <c r="S111" i="8"/>
  <c r="T111" i="8"/>
  <c r="U111" i="8"/>
  <c r="C111" i="8" s="1"/>
  <c r="C112" i="8"/>
  <c r="I112" i="8"/>
  <c r="K112" i="8"/>
  <c r="M112" i="8"/>
  <c r="O112" i="8"/>
  <c r="Q112" i="8"/>
  <c r="S112" i="8"/>
  <c r="T112" i="8"/>
  <c r="I113" i="8"/>
  <c r="K113" i="8"/>
  <c r="M113" i="8"/>
  <c r="O113" i="8"/>
  <c r="Q113" i="8"/>
  <c r="S113" i="8"/>
  <c r="T113" i="8"/>
  <c r="U113" i="8" s="1"/>
  <c r="C113" i="8" s="1"/>
  <c r="I114" i="8"/>
  <c r="K114" i="8"/>
  <c r="M114" i="8"/>
  <c r="O114" i="8"/>
  <c r="Q114" i="8"/>
  <c r="S114" i="8"/>
  <c r="T114" i="8"/>
  <c r="U114" i="8" s="1"/>
  <c r="C114" i="8" s="1"/>
  <c r="I115" i="8"/>
  <c r="U115" i="8" s="1"/>
  <c r="C115" i="8" s="1"/>
  <c r="K115" i="8"/>
  <c r="M115" i="8"/>
  <c r="O115" i="8"/>
  <c r="Q115" i="8"/>
  <c r="S115" i="8"/>
  <c r="T115" i="8"/>
  <c r="I116" i="8"/>
  <c r="K116" i="8"/>
  <c r="M116" i="8"/>
  <c r="O116" i="8"/>
  <c r="Q116" i="8"/>
  <c r="S116" i="8"/>
  <c r="T116" i="8"/>
  <c r="U116" i="8"/>
  <c r="C116" i="8" s="1"/>
  <c r="I117" i="8"/>
  <c r="K117" i="8"/>
  <c r="M117" i="8"/>
  <c r="O117" i="8"/>
  <c r="Q117" i="8"/>
  <c r="S117" i="8"/>
  <c r="T117" i="8"/>
  <c r="U117" i="8" s="1"/>
  <c r="C117" i="8" s="1"/>
  <c r="I118" i="8"/>
  <c r="K118" i="8"/>
  <c r="M118" i="8"/>
  <c r="O118" i="8"/>
  <c r="Q118" i="8"/>
  <c r="S118" i="8"/>
  <c r="T118" i="8"/>
  <c r="U118" i="8" s="1"/>
  <c r="C118" i="8" s="1"/>
  <c r="I119" i="8"/>
  <c r="U119" i="8" s="1"/>
  <c r="C119" i="8" s="1"/>
  <c r="K119" i="8"/>
  <c r="M119" i="8"/>
  <c r="O119" i="8"/>
  <c r="Q119" i="8"/>
  <c r="S119" i="8"/>
  <c r="T119" i="8"/>
  <c r="I120" i="8"/>
  <c r="K120" i="8"/>
  <c r="M120" i="8"/>
  <c r="O120" i="8"/>
  <c r="Q120" i="8"/>
  <c r="S120" i="8"/>
  <c r="T120" i="8"/>
  <c r="U120" i="8"/>
  <c r="C120" i="8" s="1"/>
  <c r="I121" i="8"/>
  <c r="K121" i="8"/>
  <c r="M121" i="8"/>
  <c r="O121" i="8"/>
  <c r="Q121" i="8"/>
  <c r="S121" i="8"/>
  <c r="T121" i="8"/>
  <c r="U121" i="8" s="1"/>
  <c r="C121" i="8" s="1"/>
  <c r="I122" i="8"/>
  <c r="K122" i="8"/>
  <c r="M122" i="8"/>
  <c r="O122" i="8"/>
  <c r="Q122" i="8"/>
  <c r="S122" i="8"/>
  <c r="T122" i="8"/>
  <c r="U122" i="8" s="1"/>
  <c r="C122" i="8" s="1"/>
  <c r="I123" i="8"/>
  <c r="U123" i="8" s="1"/>
  <c r="C123" i="8" s="1"/>
  <c r="K123" i="8"/>
  <c r="M123" i="8"/>
  <c r="O123" i="8"/>
  <c r="Q123" i="8"/>
  <c r="S123" i="8"/>
  <c r="T123" i="8"/>
  <c r="I124" i="8"/>
  <c r="K124" i="8"/>
  <c r="M124" i="8"/>
  <c r="O124" i="8"/>
  <c r="Q124" i="8"/>
  <c r="S124" i="8"/>
  <c r="T124" i="8"/>
  <c r="U124" i="8"/>
  <c r="C124" i="8" s="1"/>
  <c r="I125" i="8"/>
  <c r="K125" i="8"/>
  <c r="M125" i="8"/>
  <c r="O125" i="8"/>
  <c r="Q125" i="8"/>
  <c r="S125" i="8"/>
  <c r="T125" i="8"/>
  <c r="U125" i="8" s="1"/>
  <c r="C125" i="8" s="1"/>
  <c r="I126" i="8"/>
  <c r="K126" i="8"/>
  <c r="M126" i="8"/>
  <c r="O126" i="8"/>
  <c r="Q126" i="8"/>
  <c r="S126" i="8"/>
  <c r="T126" i="8"/>
  <c r="U126" i="8" s="1"/>
  <c r="C126" i="8" s="1"/>
  <c r="I127" i="8"/>
  <c r="U127" i="8" s="1"/>
  <c r="C127" i="8" s="1"/>
  <c r="K127" i="8"/>
  <c r="M127" i="8"/>
  <c r="O127" i="8"/>
  <c r="Q127" i="8"/>
  <c r="S127" i="8"/>
  <c r="T127" i="8"/>
  <c r="I128" i="8"/>
  <c r="K128" i="8"/>
  <c r="M128" i="8"/>
  <c r="O128" i="8"/>
  <c r="Q128" i="8"/>
  <c r="S128" i="8"/>
  <c r="T128" i="8"/>
  <c r="U128" i="8"/>
  <c r="C128" i="8" s="1"/>
  <c r="B20" i="3"/>
  <c r="B19" i="3"/>
  <c r="T10" i="3"/>
  <c r="S10" i="3"/>
  <c r="Q10" i="3"/>
  <c r="O10" i="3"/>
  <c r="M10" i="3"/>
  <c r="K10" i="3"/>
  <c r="I10" i="3"/>
  <c r="M47" i="1"/>
  <c r="O47" i="1"/>
  <c r="U10" i="3" l="1"/>
  <c r="C10" i="3" s="1"/>
  <c r="R15" i="7"/>
  <c r="T15" i="7" s="1"/>
  <c r="P15" i="7"/>
  <c r="N15" i="7"/>
  <c r="L15" i="7"/>
  <c r="J15" i="7"/>
  <c r="F15" i="7"/>
  <c r="G15" i="7"/>
  <c r="H15" i="7"/>
  <c r="I15" i="7"/>
  <c r="E15" i="7"/>
  <c r="D15" i="7"/>
  <c r="B15" i="7"/>
  <c r="S15" i="7"/>
  <c r="O15" i="7"/>
  <c r="B21" i="7"/>
  <c r="B20" i="7"/>
  <c r="B19" i="7"/>
  <c r="Q15" i="7" l="1"/>
  <c r="M15" i="7"/>
  <c r="U15" i="7"/>
  <c r="K15" i="7"/>
  <c r="T3" i="6"/>
  <c r="S3" i="6"/>
  <c r="Q3" i="6"/>
  <c r="O3" i="6"/>
  <c r="M3" i="6"/>
  <c r="K3" i="6"/>
  <c r="I3" i="6"/>
  <c r="U3" i="6" s="1"/>
  <c r="C3" i="6" s="1"/>
  <c r="B215" i="5"/>
  <c r="D215" i="5"/>
  <c r="E215" i="5"/>
  <c r="F215" i="5"/>
  <c r="G215" i="5"/>
  <c r="H215" i="5"/>
  <c r="C208" i="5"/>
  <c r="I208" i="5"/>
  <c r="L208" i="5"/>
  <c r="N208" i="5"/>
  <c r="P208" i="5"/>
  <c r="R208" i="5"/>
  <c r="C205" i="5"/>
  <c r="I205" i="5"/>
  <c r="J205" i="5"/>
  <c r="L205" i="5"/>
  <c r="N205" i="5"/>
  <c r="P205" i="5"/>
  <c r="R205" i="5"/>
  <c r="I201" i="5"/>
  <c r="K201" i="5"/>
  <c r="M201" i="5"/>
  <c r="O201" i="5"/>
  <c r="Q201" i="5"/>
  <c r="S201" i="5"/>
  <c r="T201" i="5"/>
  <c r="C202" i="5"/>
  <c r="I202" i="5"/>
  <c r="R202" i="5"/>
  <c r="T202" i="5" s="1"/>
  <c r="C195" i="5"/>
  <c r="I195" i="5"/>
  <c r="P195" i="5"/>
  <c r="R195" i="5"/>
  <c r="I189" i="5"/>
  <c r="K189" i="5"/>
  <c r="M189" i="5"/>
  <c r="O189" i="5"/>
  <c r="Q189" i="5"/>
  <c r="S189" i="5"/>
  <c r="T189" i="5"/>
  <c r="U189" i="5" s="1"/>
  <c r="C189" i="5" s="1"/>
  <c r="I190" i="5"/>
  <c r="K190" i="5"/>
  <c r="M190" i="5"/>
  <c r="O190" i="5"/>
  <c r="Q190" i="5"/>
  <c r="S190" i="5"/>
  <c r="T190" i="5"/>
  <c r="I191" i="5"/>
  <c r="K191" i="5"/>
  <c r="M191" i="5"/>
  <c r="O191" i="5"/>
  <c r="Q191" i="5"/>
  <c r="S191" i="5"/>
  <c r="T191" i="5"/>
  <c r="C186" i="5"/>
  <c r="I186" i="5"/>
  <c r="T186" i="5" s="1"/>
  <c r="I187" i="5"/>
  <c r="O187" i="5"/>
  <c r="Q187" i="5"/>
  <c r="S187" i="5"/>
  <c r="T187" i="5"/>
  <c r="U187" i="5" s="1"/>
  <c r="C187" i="5" s="1"/>
  <c r="I174" i="5"/>
  <c r="L174" i="5"/>
  <c r="N174" i="5"/>
  <c r="P174" i="5"/>
  <c r="R174" i="5"/>
  <c r="I175" i="5"/>
  <c r="K175" i="5"/>
  <c r="M175" i="5"/>
  <c r="O175" i="5"/>
  <c r="Q175" i="5"/>
  <c r="S175" i="5"/>
  <c r="T175" i="5"/>
  <c r="I171" i="5"/>
  <c r="P171" i="5"/>
  <c r="R171" i="5"/>
  <c r="I162" i="5"/>
  <c r="K162" i="5"/>
  <c r="M162" i="5"/>
  <c r="O162" i="5"/>
  <c r="Q162" i="5"/>
  <c r="S162" i="5"/>
  <c r="T162" i="5"/>
  <c r="I160" i="5"/>
  <c r="K160" i="5"/>
  <c r="M160" i="5"/>
  <c r="O160" i="5"/>
  <c r="Q160" i="5"/>
  <c r="S160" i="5"/>
  <c r="T160" i="5"/>
  <c r="I153" i="5"/>
  <c r="O153" i="5"/>
  <c r="Q153" i="5"/>
  <c r="S153" i="5"/>
  <c r="T153" i="5"/>
  <c r="U153" i="5" s="1"/>
  <c r="C153" i="5" s="1"/>
  <c r="I154" i="5"/>
  <c r="M154" i="5"/>
  <c r="O154" i="5"/>
  <c r="Q154" i="5"/>
  <c r="S154" i="5"/>
  <c r="T154" i="5"/>
  <c r="I141" i="5"/>
  <c r="K141" i="5"/>
  <c r="M141" i="5"/>
  <c r="O141" i="5"/>
  <c r="Q141" i="5"/>
  <c r="S141" i="5"/>
  <c r="T141" i="5"/>
  <c r="I136" i="5"/>
  <c r="P136" i="5"/>
  <c r="R136" i="5"/>
  <c r="I138" i="5"/>
  <c r="L138" i="5"/>
  <c r="N138" i="5"/>
  <c r="P138" i="5"/>
  <c r="C132" i="5"/>
  <c r="I132" i="5"/>
  <c r="S132" i="5"/>
  <c r="R214" i="5"/>
  <c r="P214" i="5"/>
  <c r="N214" i="5"/>
  <c r="L214" i="5"/>
  <c r="I214" i="5"/>
  <c r="C214" i="5"/>
  <c r="C213" i="5"/>
  <c r="T212" i="5"/>
  <c r="U212" i="5" s="1"/>
  <c r="C212" i="5" s="1"/>
  <c r="S212" i="5"/>
  <c r="Q212" i="5"/>
  <c r="O212" i="5"/>
  <c r="M212" i="5"/>
  <c r="T211" i="5"/>
  <c r="S211" i="5"/>
  <c r="I211" i="5"/>
  <c r="R210" i="5"/>
  <c r="P210" i="5"/>
  <c r="N210" i="5"/>
  <c r="L210" i="5"/>
  <c r="J210" i="5"/>
  <c r="I210" i="5"/>
  <c r="C210" i="5"/>
  <c r="R209" i="5"/>
  <c r="P209" i="5"/>
  <c r="N209" i="5"/>
  <c r="L209" i="5"/>
  <c r="J209" i="5"/>
  <c r="I209" i="5"/>
  <c r="C209" i="5"/>
  <c r="T207" i="5"/>
  <c r="S207" i="5"/>
  <c r="Q207" i="5"/>
  <c r="O207" i="5"/>
  <c r="M207" i="5"/>
  <c r="K207" i="5"/>
  <c r="I207" i="5"/>
  <c r="R206" i="5"/>
  <c r="P206" i="5"/>
  <c r="N206" i="5"/>
  <c r="L206" i="5"/>
  <c r="J206" i="5"/>
  <c r="I206" i="5"/>
  <c r="C206" i="5"/>
  <c r="T204" i="5"/>
  <c r="S204" i="5"/>
  <c r="Q204" i="5"/>
  <c r="O204" i="5"/>
  <c r="M204" i="5"/>
  <c r="K204" i="5"/>
  <c r="I204" i="5"/>
  <c r="R200" i="5"/>
  <c r="P200" i="5"/>
  <c r="N200" i="5"/>
  <c r="L200" i="5"/>
  <c r="I200" i="5"/>
  <c r="T199" i="5"/>
  <c r="S199" i="5"/>
  <c r="Q199" i="5"/>
  <c r="O199" i="5"/>
  <c r="M199" i="5"/>
  <c r="K199" i="5"/>
  <c r="I199" i="5"/>
  <c r="T198" i="5"/>
  <c r="S198" i="5"/>
  <c r="I198" i="5"/>
  <c r="T197" i="5"/>
  <c r="S197" i="5"/>
  <c r="Q197" i="5"/>
  <c r="O197" i="5"/>
  <c r="M197" i="5"/>
  <c r="K197" i="5"/>
  <c r="I197" i="5"/>
  <c r="R196" i="5"/>
  <c r="P196" i="5"/>
  <c r="N196" i="5"/>
  <c r="L196" i="5"/>
  <c r="J196" i="5"/>
  <c r="I196" i="5"/>
  <c r="R194" i="5"/>
  <c r="P194" i="5"/>
  <c r="I194" i="5"/>
  <c r="T193" i="5"/>
  <c r="S193" i="5"/>
  <c r="Q193" i="5"/>
  <c r="O193" i="5"/>
  <c r="M193" i="5"/>
  <c r="K193" i="5"/>
  <c r="I193" i="5"/>
  <c r="T188" i="5"/>
  <c r="S188" i="5"/>
  <c r="Q188" i="5"/>
  <c r="O188" i="5"/>
  <c r="M188" i="5"/>
  <c r="I188" i="5"/>
  <c r="R184" i="5"/>
  <c r="P184" i="5"/>
  <c r="N184" i="5"/>
  <c r="L184" i="5"/>
  <c r="J184" i="5"/>
  <c r="I184" i="5"/>
  <c r="T183" i="5"/>
  <c r="S183" i="5"/>
  <c r="Q183" i="5"/>
  <c r="O183" i="5"/>
  <c r="M183" i="5"/>
  <c r="I183" i="5"/>
  <c r="T181" i="5"/>
  <c r="S181" i="5"/>
  <c r="Q181" i="5"/>
  <c r="O181" i="5"/>
  <c r="I181" i="5"/>
  <c r="R178" i="5"/>
  <c r="P178" i="5"/>
  <c r="N178" i="5"/>
  <c r="L178" i="5"/>
  <c r="J178" i="5"/>
  <c r="I178" i="5"/>
  <c r="T177" i="5"/>
  <c r="S177" i="5"/>
  <c r="Q177" i="5"/>
  <c r="O177" i="5"/>
  <c r="M177" i="5"/>
  <c r="K177" i="5"/>
  <c r="I177" i="5"/>
  <c r="T176" i="5"/>
  <c r="S176" i="5"/>
  <c r="Q176" i="5"/>
  <c r="O176" i="5"/>
  <c r="M176" i="5"/>
  <c r="K176" i="5"/>
  <c r="I176" i="5"/>
  <c r="T172" i="5"/>
  <c r="S172" i="5"/>
  <c r="Q172" i="5"/>
  <c r="O172" i="5"/>
  <c r="M172" i="5"/>
  <c r="K172" i="5"/>
  <c r="I172" i="5"/>
  <c r="T167" i="5"/>
  <c r="S167" i="5"/>
  <c r="I167" i="5"/>
  <c r="T164" i="5"/>
  <c r="S164" i="5"/>
  <c r="Q164" i="5"/>
  <c r="O164" i="5"/>
  <c r="M164" i="5"/>
  <c r="K164" i="5"/>
  <c r="I164" i="5"/>
  <c r="T163" i="5"/>
  <c r="S163" i="5"/>
  <c r="Q163" i="5"/>
  <c r="O163" i="5"/>
  <c r="M163" i="5"/>
  <c r="K163" i="5"/>
  <c r="I163" i="5"/>
  <c r="T161" i="5"/>
  <c r="S161" i="5"/>
  <c r="Q161" i="5"/>
  <c r="O161" i="5"/>
  <c r="M161" i="5"/>
  <c r="K161" i="5"/>
  <c r="I161" i="5"/>
  <c r="T159" i="5"/>
  <c r="S159" i="5"/>
  <c r="Q159" i="5"/>
  <c r="I159" i="5"/>
  <c r="T156" i="5"/>
  <c r="S156" i="5"/>
  <c r="Q156" i="5"/>
  <c r="O156" i="5"/>
  <c r="M156" i="5"/>
  <c r="I156" i="5"/>
  <c r="T152" i="5"/>
  <c r="S152" i="5"/>
  <c r="Q152" i="5"/>
  <c r="O152" i="5"/>
  <c r="M152" i="5"/>
  <c r="K152" i="5"/>
  <c r="I152" i="5"/>
  <c r="T150" i="5"/>
  <c r="S150" i="5"/>
  <c r="Q150" i="5"/>
  <c r="O150" i="5"/>
  <c r="M150" i="5"/>
  <c r="K150" i="5"/>
  <c r="I150" i="5"/>
  <c r="T148" i="5"/>
  <c r="S148" i="5"/>
  <c r="I148" i="5"/>
  <c r="U147" i="5"/>
  <c r="C147" i="5" s="1"/>
  <c r="T144" i="5"/>
  <c r="S144" i="5"/>
  <c r="Q144" i="5"/>
  <c r="O144" i="5"/>
  <c r="M144" i="5"/>
  <c r="K144" i="5"/>
  <c r="I144" i="5"/>
  <c r="R143" i="5"/>
  <c r="P143" i="5"/>
  <c r="I143" i="5"/>
  <c r="R142" i="5"/>
  <c r="P142" i="5"/>
  <c r="N142" i="5"/>
  <c r="L142" i="5"/>
  <c r="J142" i="5"/>
  <c r="I142" i="5"/>
  <c r="T140" i="5"/>
  <c r="S140" i="5"/>
  <c r="Q140" i="5"/>
  <c r="O140" i="5"/>
  <c r="M140" i="5"/>
  <c r="K140" i="5"/>
  <c r="I140" i="5"/>
  <c r="T139" i="5"/>
  <c r="S139" i="5"/>
  <c r="Q139" i="5"/>
  <c r="O139" i="5"/>
  <c r="I139" i="5"/>
  <c r="T135" i="5"/>
  <c r="S135" i="5"/>
  <c r="Q135" i="5"/>
  <c r="O135" i="5"/>
  <c r="M135" i="5"/>
  <c r="K135" i="5"/>
  <c r="I135" i="5"/>
  <c r="T130" i="5"/>
  <c r="S130" i="5"/>
  <c r="Q130" i="5"/>
  <c r="O130" i="5"/>
  <c r="M130" i="5"/>
  <c r="K130" i="5"/>
  <c r="I130" i="5"/>
  <c r="T129" i="5"/>
  <c r="S129" i="5"/>
  <c r="Q129" i="5"/>
  <c r="O129" i="5"/>
  <c r="M129" i="5"/>
  <c r="K129" i="5"/>
  <c r="I129" i="5"/>
  <c r="T128" i="5"/>
  <c r="S128" i="5"/>
  <c r="Q128" i="5"/>
  <c r="O128" i="5"/>
  <c r="M128" i="5"/>
  <c r="K128" i="5"/>
  <c r="I128" i="5"/>
  <c r="T127" i="5"/>
  <c r="S127" i="5"/>
  <c r="Q127" i="5"/>
  <c r="O127" i="5"/>
  <c r="M127" i="5"/>
  <c r="K127" i="5"/>
  <c r="I127" i="5"/>
  <c r="T126" i="5"/>
  <c r="S126" i="5"/>
  <c r="Q126" i="5"/>
  <c r="O126" i="5"/>
  <c r="M126" i="5"/>
  <c r="K126" i="5"/>
  <c r="I126" i="5"/>
  <c r="T125" i="5"/>
  <c r="S125" i="5"/>
  <c r="Q125" i="5"/>
  <c r="O125" i="5"/>
  <c r="M125" i="5"/>
  <c r="K125" i="5"/>
  <c r="I125" i="5"/>
  <c r="T124" i="5"/>
  <c r="S124" i="5"/>
  <c r="Q124" i="5"/>
  <c r="O124" i="5"/>
  <c r="M124" i="5"/>
  <c r="K124" i="5"/>
  <c r="I124" i="5"/>
  <c r="T123" i="5"/>
  <c r="S123" i="5"/>
  <c r="Q123" i="5"/>
  <c r="O123" i="5"/>
  <c r="M123" i="5"/>
  <c r="K123" i="5"/>
  <c r="I123" i="5"/>
  <c r="T122" i="5"/>
  <c r="S122" i="5"/>
  <c r="Q122" i="5"/>
  <c r="O122" i="5"/>
  <c r="M122" i="5"/>
  <c r="K122" i="5"/>
  <c r="I122" i="5"/>
  <c r="T121" i="5"/>
  <c r="S121" i="5"/>
  <c r="Q121" i="5"/>
  <c r="O121" i="5"/>
  <c r="M121" i="5"/>
  <c r="K121" i="5"/>
  <c r="I121" i="5"/>
  <c r="T120" i="5"/>
  <c r="S120" i="5"/>
  <c r="Q120" i="5"/>
  <c r="O120" i="5"/>
  <c r="M120" i="5"/>
  <c r="K120" i="5"/>
  <c r="I120" i="5"/>
  <c r="T119" i="5"/>
  <c r="S119" i="5"/>
  <c r="Q119" i="5"/>
  <c r="O119" i="5"/>
  <c r="M119" i="5"/>
  <c r="K119" i="5"/>
  <c r="I119" i="5"/>
  <c r="T118" i="5"/>
  <c r="S118" i="5"/>
  <c r="Q118" i="5"/>
  <c r="O118" i="5"/>
  <c r="M118" i="5"/>
  <c r="K118" i="5"/>
  <c r="I118" i="5"/>
  <c r="T117" i="5"/>
  <c r="S117" i="5"/>
  <c r="Q117" i="5"/>
  <c r="O117" i="5"/>
  <c r="M117" i="5"/>
  <c r="K117" i="5"/>
  <c r="I117" i="5"/>
  <c r="T116" i="5"/>
  <c r="S116" i="5"/>
  <c r="Q116" i="5"/>
  <c r="O116" i="5"/>
  <c r="M116" i="5"/>
  <c r="K116" i="5"/>
  <c r="I116" i="5"/>
  <c r="T115" i="5"/>
  <c r="S115" i="5"/>
  <c r="Q115" i="5"/>
  <c r="O115" i="5"/>
  <c r="M115" i="5"/>
  <c r="K115" i="5"/>
  <c r="I115" i="5"/>
  <c r="T114" i="5"/>
  <c r="S114" i="5"/>
  <c r="Q114" i="5"/>
  <c r="O114" i="5"/>
  <c r="M114" i="5"/>
  <c r="K114" i="5"/>
  <c r="I114" i="5"/>
  <c r="T113" i="5"/>
  <c r="S113" i="5"/>
  <c r="Q113" i="5"/>
  <c r="O113" i="5"/>
  <c r="M113" i="5"/>
  <c r="K113" i="5"/>
  <c r="I113" i="5"/>
  <c r="C113" i="5"/>
  <c r="T112" i="5"/>
  <c r="U112" i="5" s="1"/>
  <c r="C112" i="5" s="1"/>
  <c r="S112" i="5"/>
  <c r="Q112" i="5"/>
  <c r="T111" i="5"/>
  <c r="S111" i="5"/>
  <c r="Q111" i="5"/>
  <c r="O111" i="5"/>
  <c r="M111" i="5"/>
  <c r="K111" i="5"/>
  <c r="I111" i="5"/>
  <c r="C111" i="5"/>
  <c r="T110" i="5"/>
  <c r="S110" i="5"/>
  <c r="Q110" i="5"/>
  <c r="O110" i="5"/>
  <c r="M110" i="5"/>
  <c r="K110" i="5"/>
  <c r="I110" i="5"/>
  <c r="C110" i="5"/>
  <c r="T109" i="5"/>
  <c r="S109" i="5"/>
  <c r="Q109" i="5"/>
  <c r="O109" i="5"/>
  <c r="M109" i="5"/>
  <c r="K109" i="5"/>
  <c r="I109" i="5"/>
  <c r="T108" i="5"/>
  <c r="S108" i="5"/>
  <c r="Q108" i="5"/>
  <c r="O108" i="5"/>
  <c r="M108" i="5"/>
  <c r="K108" i="5"/>
  <c r="I108" i="5"/>
  <c r="C108" i="5"/>
  <c r="T107" i="5"/>
  <c r="S107" i="5"/>
  <c r="Q107" i="5"/>
  <c r="O107" i="5"/>
  <c r="M107" i="5"/>
  <c r="K107" i="5"/>
  <c r="I107" i="5"/>
  <c r="C107" i="5"/>
  <c r="T106" i="5"/>
  <c r="S106" i="5"/>
  <c r="Q106" i="5"/>
  <c r="O106" i="5"/>
  <c r="M106" i="5"/>
  <c r="K106" i="5"/>
  <c r="I106" i="5"/>
  <c r="T105" i="5"/>
  <c r="S105" i="5"/>
  <c r="Q105" i="5"/>
  <c r="O105" i="5"/>
  <c r="M105" i="5"/>
  <c r="K105" i="5"/>
  <c r="I105" i="5"/>
  <c r="T104" i="5"/>
  <c r="S104" i="5"/>
  <c r="Q104" i="5"/>
  <c r="O104" i="5"/>
  <c r="M104" i="5"/>
  <c r="K104" i="5"/>
  <c r="I104" i="5"/>
  <c r="T103" i="5"/>
  <c r="S103" i="5"/>
  <c r="Q103" i="5"/>
  <c r="O103" i="5"/>
  <c r="M103" i="5"/>
  <c r="K103" i="5"/>
  <c r="I103" i="5"/>
  <c r="C102" i="5"/>
  <c r="T101" i="5"/>
  <c r="S101" i="5"/>
  <c r="Q101" i="5"/>
  <c r="O101" i="5"/>
  <c r="M101" i="5"/>
  <c r="K101" i="5"/>
  <c r="I101" i="5"/>
  <c r="T100" i="5"/>
  <c r="S100" i="5"/>
  <c r="Q100" i="5"/>
  <c r="O100" i="5"/>
  <c r="M100" i="5"/>
  <c r="K100" i="5"/>
  <c r="I100" i="5"/>
  <c r="T99" i="5"/>
  <c r="S99" i="5"/>
  <c r="Q99" i="5"/>
  <c r="O99" i="5"/>
  <c r="M99" i="5"/>
  <c r="K99" i="5"/>
  <c r="I99" i="5"/>
  <c r="T98" i="5"/>
  <c r="S98" i="5"/>
  <c r="Q98" i="5"/>
  <c r="O98" i="5"/>
  <c r="M98" i="5"/>
  <c r="K98" i="5"/>
  <c r="I98" i="5"/>
  <c r="T97" i="5"/>
  <c r="S97" i="5"/>
  <c r="Q97" i="5"/>
  <c r="O97" i="5"/>
  <c r="M97" i="5"/>
  <c r="K97" i="5"/>
  <c r="I97" i="5"/>
  <c r="T96" i="5"/>
  <c r="S96" i="5"/>
  <c r="Q96" i="5"/>
  <c r="O96" i="5"/>
  <c r="M96" i="5"/>
  <c r="K96" i="5"/>
  <c r="I96" i="5"/>
  <c r="T95" i="5"/>
  <c r="S95" i="5"/>
  <c r="Q95" i="5"/>
  <c r="O95" i="5"/>
  <c r="M95" i="5"/>
  <c r="K95" i="5"/>
  <c r="I95" i="5"/>
  <c r="T94" i="5"/>
  <c r="S94" i="5"/>
  <c r="Q94" i="5"/>
  <c r="O94" i="5"/>
  <c r="M94" i="5"/>
  <c r="K94" i="5"/>
  <c r="I94" i="5"/>
  <c r="T93" i="5"/>
  <c r="S93" i="5"/>
  <c r="Q93" i="5"/>
  <c r="O93" i="5"/>
  <c r="M93" i="5"/>
  <c r="K93" i="5"/>
  <c r="I93" i="5"/>
  <c r="T92" i="5"/>
  <c r="S92" i="5"/>
  <c r="Q92" i="5"/>
  <c r="O92" i="5"/>
  <c r="M92" i="5"/>
  <c r="K92" i="5"/>
  <c r="I92" i="5"/>
  <c r="T91" i="5"/>
  <c r="S91" i="5"/>
  <c r="Q91" i="5"/>
  <c r="O91" i="5"/>
  <c r="M91" i="5"/>
  <c r="K91" i="5"/>
  <c r="I91" i="5"/>
  <c r="T90" i="5"/>
  <c r="S90" i="5"/>
  <c r="Q90" i="5"/>
  <c r="O90" i="5"/>
  <c r="M90" i="5"/>
  <c r="K90" i="5"/>
  <c r="I90" i="5"/>
  <c r="T89" i="5"/>
  <c r="S89" i="5"/>
  <c r="Q89" i="5"/>
  <c r="O89" i="5"/>
  <c r="M89" i="5"/>
  <c r="K89" i="5"/>
  <c r="I89" i="5"/>
  <c r="T88" i="5"/>
  <c r="S88" i="5"/>
  <c r="Q88" i="5"/>
  <c r="O88" i="5"/>
  <c r="M88" i="5"/>
  <c r="K88" i="5"/>
  <c r="I88" i="5"/>
  <c r="T87" i="5"/>
  <c r="S87" i="5"/>
  <c r="Q87" i="5"/>
  <c r="O87" i="5"/>
  <c r="M87" i="5"/>
  <c r="K87" i="5"/>
  <c r="I87" i="5"/>
  <c r="T86" i="5"/>
  <c r="S86" i="5"/>
  <c r="Q86" i="5"/>
  <c r="O86" i="5"/>
  <c r="M86" i="5"/>
  <c r="K86" i="5"/>
  <c r="I86" i="5"/>
  <c r="T85" i="5"/>
  <c r="S85" i="5"/>
  <c r="Q85" i="5"/>
  <c r="O85" i="5"/>
  <c r="M85" i="5"/>
  <c r="K85" i="5"/>
  <c r="I85" i="5"/>
  <c r="T84" i="5"/>
  <c r="S84" i="5"/>
  <c r="Q84" i="5"/>
  <c r="O84" i="5"/>
  <c r="M84" i="5"/>
  <c r="K84" i="5"/>
  <c r="I84" i="5"/>
  <c r="T83" i="5"/>
  <c r="S83" i="5"/>
  <c r="Q83" i="5"/>
  <c r="O83" i="5"/>
  <c r="M83" i="5"/>
  <c r="K83" i="5"/>
  <c r="I83" i="5"/>
  <c r="T82" i="5"/>
  <c r="S82" i="5"/>
  <c r="Q82" i="5"/>
  <c r="O82" i="5"/>
  <c r="M82" i="5"/>
  <c r="K82" i="5"/>
  <c r="I82" i="5"/>
  <c r="K81" i="5"/>
  <c r="I81" i="5"/>
  <c r="C81" i="5"/>
  <c r="T80" i="5"/>
  <c r="S80" i="5"/>
  <c r="Q80" i="5"/>
  <c r="O80" i="5"/>
  <c r="M80" i="5"/>
  <c r="K80" i="5"/>
  <c r="I80" i="5"/>
  <c r="T79" i="5"/>
  <c r="S79" i="5"/>
  <c r="Q79" i="5"/>
  <c r="O79" i="5"/>
  <c r="M79" i="5"/>
  <c r="K79" i="5"/>
  <c r="I79" i="5"/>
  <c r="T78" i="5"/>
  <c r="S78" i="5"/>
  <c r="Q78" i="5"/>
  <c r="O78" i="5"/>
  <c r="M78" i="5"/>
  <c r="K78" i="5"/>
  <c r="I78" i="5"/>
  <c r="T77" i="5"/>
  <c r="S77" i="5"/>
  <c r="Q77" i="5"/>
  <c r="O77" i="5"/>
  <c r="M77" i="5"/>
  <c r="K77" i="5"/>
  <c r="I77" i="5"/>
  <c r="T76" i="5"/>
  <c r="S76" i="5"/>
  <c r="Q76" i="5"/>
  <c r="O76" i="5"/>
  <c r="M76" i="5"/>
  <c r="K76" i="5"/>
  <c r="I76" i="5"/>
  <c r="T75" i="5"/>
  <c r="S75" i="5"/>
  <c r="Q75" i="5"/>
  <c r="O75" i="5"/>
  <c r="M75" i="5"/>
  <c r="K75" i="5"/>
  <c r="I75" i="5"/>
  <c r="T74" i="5"/>
  <c r="S74" i="5"/>
  <c r="Q74" i="5"/>
  <c r="O74" i="5"/>
  <c r="M74" i="5"/>
  <c r="K74" i="5"/>
  <c r="I74" i="5"/>
  <c r="T73" i="5"/>
  <c r="S73" i="5"/>
  <c r="Q73" i="5"/>
  <c r="O73" i="5"/>
  <c r="M73" i="5"/>
  <c r="K73" i="5"/>
  <c r="I73" i="5"/>
  <c r="T72" i="5"/>
  <c r="S72" i="5"/>
  <c r="Q72" i="5"/>
  <c r="O72" i="5"/>
  <c r="M72" i="5"/>
  <c r="K72" i="5"/>
  <c r="I72" i="5"/>
  <c r="T71" i="5"/>
  <c r="S71" i="5"/>
  <c r="Q71" i="5"/>
  <c r="O71" i="5"/>
  <c r="M71" i="5"/>
  <c r="K71" i="5"/>
  <c r="I71" i="5"/>
  <c r="I70" i="5"/>
  <c r="C70" i="5"/>
  <c r="T69" i="5"/>
  <c r="S69" i="5"/>
  <c r="Q69" i="5"/>
  <c r="O69" i="5"/>
  <c r="M69" i="5"/>
  <c r="K69" i="5"/>
  <c r="I69" i="5"/>
  <c r="T68" i="5"/>
  <c r="S68" i="5"/>
  <c r="Q68" i="5"/>
  <c r="O68" i="5"/>
  <c r="M68" i="5"/>
  <c r="K68" i="5"/>
  <c r="I68" i="5"/>
  <c r="T67" i="5"/>
  <c r="S67" i="5"/>
  <c r="Q67" i="5"/>
  <c r="O67" i="5"/>
  <c r="M67" i="5"/>
  <c r="K67" i="5"/>
  <c r="I67" i="5"/>
  <c r="T66" i="5"/>
  <c r="S66" i="5"/>
  <c r="Q66" i="5"/>
  <c r="O66" i="5"/>
  <c r="M66" i="5"/>
  <c r="K66" i="5"/>
  <c r="I66" i="5"/>
  <c r="T65" i="5"/>
  <c r="S65" i="5"/>
  <c r="Q65" i="5"/>
  <c r="O65" i="5"/>
  <c r="M65" i="5"/>
  <c r="K65" i="5"/>
  <c r="I65" i="5"/>
  <c r="T64" i="5"/>
  <c r="S64" i="5"/>
  <c r="Q64" i="5"/>
  <c r="O64" i="5"/>
  <c r="M64" i="5"/>
  <c r="K64" i="5"/>
  <c r="I64" i="5"/>
  <c r="T63" i="5"/>
  <c r="S63" i="5"/>
  <c r="Q63" i="5"/>
  <c r="O63" i="5"/>
  <c r="M63" i="5"/>
  <c r="K63" i="5"/>
  <c r="I63" i="5"/>
  <c r="T62" i="5"/>
  <c r="S62" i="5"/>
  <c r="Q62" i="5"/>
  <c r="O62" i="5"/>
  <c r="M62" i="5"/>
  <c r="K62" i="5"/>
  <c r="I62" i="5"/>
  <c r="T61" i="5"/>
  <c r="S61" i="5"/>
  <c r="Q61" i="5"/>
  <c r="O61" i="5"/>
  <c r="M61" i="5"/>
  <c r="K61" i="5"/>
  <c r="I61" i="5"/>
  <c r="T60" i="5"/>
  <c r="S60" i="5"/>
  <c r="Q60" i="5"/>
  <c r="O60" i="5"/>
  <c r="M60" i="5"/>
  <c r="K60" i="5"/>
  <c r="I60" i="5"/>
  <c r="T59" i="5"/>
  <c r="S59" i="5"/>
  <c r="Q59" i="5"/>
  <c r="O59" i="5"/>
  <c r="M59" i="5"/>
  <c r="K59" i="5"/>
  <c r="I59" i="5"/>
  <c r="T58" i="5"/>
  <c r="S58" i="5"/>
  <c r="Q58" i="5"/>
  <c r="O58" i="5"/>
  <c r="M58" i="5"/>
  <c r="K58" i="5"/>
  <c r="I58" i="5"/>
  <c r="T57" i="5"/>
  <c r="S57" i="5"/>
  <c r="Q57" i="5"/>
  <c r="O57" i="5"/>
  <c r="M57" i="5"/>
  <c r="K57" i="5"/>
  <c r="I57" i="5"/>
  <c r="T56" i="5"/>
  <c r="S56" i="5"/>
  <c r="Q56" i="5"/>
  <c r="O56" i="5"/>
  <c r="M56" i="5"/>
  <c r="K56" i="5"/>
  <c r="I56" i="5"/>
  <c r="T55" i="5"/>
  <c r="S55" i="5"/>
  <c r="Q55" i="5"/>
  <c r="O55" i="5"/>
  <c r="M55" i="5"/>
  <c r="K55" i="5"/>
  <c r="I55" i="5"/>
  <c r="T54" i="5"/>
  <c r="S54" i="5"/>
  <c r="Q54" i="5"/>
  <c r="O54" i="5"/>
  <c r="M54" i="5"/>
  <c r="K54" i="5"/>
  <c r="I54" i="5"/>
  <c r="T53" i="5"/>
  <c r="S53" i="5"/>
  <c r="Q53" i="5"/>
  <c r="O53" i="5"/>
  <c r="M53" i="5"/>
  <c r="K53" i="5"/>
  <c r="I53" i="5"/>
  <c r="T52" i="5"/>
  <c r="S52" i="5"/>
  <c r="Q52" i="5"/>
  <c r="O52" i="5"/>
  <c r="M52" i="5"/>
  <c r="K52" i="5"/>
  <c r="I52" i="5"/>
  <c r="T51" i="5"/>
  <c r="S51" i="5"/>
  <c r="Q51" i="5"/>
  <c r="O51" i="5"/>
  <c r="M51" i="5"/>
  <c r="K51" i="5"/>
  <c r="I51" i="5"/>
  <c r="T50" i="5"/>
  <c r="S50" i="5"/>
  <c r="Q50" i="5"/>
  <c r="O50" i="5"/>
  <c r="M50" i="5"/>
  <c r="K50" i="5"/>
  <c r="I50" i="5"/>
  <c r="T49" i="5"/>
  <c r="S49" i="5"/>
  <c r="Q49" i="5"/>
  <c r="O49" i="5"/>
  <c r="M49" i="5"/>
  <c r="K49" i="5"/>
  <c r="I49" i="5"/>
  <c r="T48" i="5"/>
  <c r="S48" i="5"/>
  <c r="Q48" i="5"/>
  <c r="O48" i="5"/>
  <c r="M48" i="5"/>
  <c r="K48" i="5"/>
  <c r="I48" i="5"/>
  <c r="T47" i="5"/>
  <c r="S47" i="5"/>
  <c r="Q47" i="5"/>
  <c r="O47" i="5"/>
  <c r="M47" i="5"/>
  <c r="K47" i="5"/>
  <c r="I47" i="5"/>
  <c r="T46" i="5"/>
  <c r="S46" i="5"/>
  <c r="Q46" i="5"/>
  <c r="O46" i="5"/>
  <c r="M46" i="5"/>
  <c r="K46" i="5"/>
  <c r="I46" i="5"/>
  <c r="T45" i="5"/>
  <c r="S45" i="5"/>
  <c r="Q45" i="5"/>
  <c r="O45" i="5"/>
  <c r="M45" i="5"/>
  <c r="K45" i="5"/>
  <c r="I45" i="5"/>
  <c r="T44" i="5"/>
  <c r="S44" i="5"/>
  <c r="Q44" i="5"/>
  <c r="O44" i="5"/>
  <c r="M44" i="5"/>
  <c r="K44" i="5"/>
  <c r="I44" i="5"/>
  <c r="T43" i="5"/>
  <c r="S43" i="5"/>
  <c r="Q43" i="5"/>
  <c r="O43" i="5"/>
  <c r="M43" i="5"/>
  <c r="K43" i="5"/>
  <c r="I43" i="5"/>
  <c r="T42" i="5"/>
  <c r="S42" i="5"/>
  <c r="Q42" i="5"/>
  <c r="O42" i="5"/>
  <c r="M42" i="5"/>
  <c r="K42" i="5"/>
  <c r="I42" i="5"/>
  <c r="T41" i="5"/>
  <c r="S41" i="5"/>
  <c r="Q41" i="5"/>
  <c r="O41" i="5"/>
  <c r="M41" i="5"/>
  <c r="K41" i="5"/>
  <c r="I41" i="5"/>
  <c r="T40" i="5"/>
  <c r="S40" i="5"/>
  <c r="Q40" i="5"/>
  <c r="O40" i="5"/>
  <c r="M40" i="5"/>
  <c r="K40" i="5"/>
  <c r="I40" i="5"/>
  <c r="T39" i="5"/>
  <c r="S39" i="5"/>
  <c r="Q39" i="5"/>
  <c r="O39" i="5"/>
  <c r="M39" i="5"/>
  <c r="K39" i="5"/>
  <c r="I39" i="5"/>
  <c r="T38" i="5"/>
  <c r="S38" i="5"/>
  <c r="Q38" i="5"/>
  <c r="O38" i="5"/>
  <c r="M38" i="5"/>
  <c r="K38" i="5"/>
  <c r="I38" i="5"/>
  <c r="T37" i="5"/>
  <c r="U37" i="5" s="1"/>
  <c r="C37" i="5" s="1"/>
  <c r="S37" i="5"/>
  <c r="Q37" i="5"/>
  <c r="O37" i="5"/>
  <c r="M37" i="5"/>
  <c r="K37" i="5"/>
  <c r="T36" i="5"/>
  <c r="S36" i="5"/>
  <c r="Q36" i="5"/>
  <c r="O36" i="5"/>
  <c r="M36" i="5"/>
  <c r="K36" i="5"/>
  <c r="I36" i="5"/>
  <c r="T35" i="5"/>
  <c r="S35" i="5"/>
  <c r="Q35" i="5"/>
  <c r="O35" i="5"/>
  <c r="M35" i="5"/>
  <c r="K35" i="5"/>
  <c r="I35" i="5"/>
  <c r="T34" i="5"/>
  <c r="S34" i="5"/>
  <c r="Q34" i="5"/>
  <c r="O34" i="5"/>
  <c r="M34" i="5"/>
  <c r="K34" i="5"/>
  <c r="I34" i="5"/>
  <c r="T33" i="5"/>
  <c r="S33" i="5"/>
  <c r="Q33" i="5"/>
  <c r="O33" i="5"/>
  <c r="M33" i="5"/>
  <c r="K33" i="5"/>
  <c r="I33" i="5"/>
  <c r="T32" i="5"/>
  <c r="S32" i="5"/>
  <c r="Q32" i="5"/>
  <c r="O32" i="5"/>
  <c r="M32" i="5"/>
  <c r="K32" i="5"/>
  <c r="I32" i="5"/>
  <c r="T31" i="5"/>
  <c r="S31" i="5"/>
  <c r="Q31" i="5"/>
  <c r="O31" i="5"/>
  <c r="M31" i="5"/>
  <c r="K31" i="5"/>
  <c r="I31" i="5"/>
  <c r="T30" i="5"/>
  <c r="S30" i="5"/>
  <c r="Q30" i="5"/>
  <c r="O30" i="5"/>
  <c r="M30" i="5"/>
  <c r="K30" i="5"/>
  <c r="I30" i="5"/>
  <c r="T29" i="5"/>
  <c r="S29" i="5"/>
  <c r="Q29" i="5"/>
  <c r="O29" i="5"/>
  <c r="M29" i="5"/>
  <c r="K29" i="5"/>
  <c r="I29" i="5"/>
  <c r="T28" i="5"/>
  <c r="S28" i="5"/>
  <c r="Q28" i="5"/>
  <c r="O28" i="5"/>
  <c r="M28" i="5"/>
  <c r="K28" i="5"/>
  <c r="I28" i="5"/>
  <c r="T27" i="5"/>
  <c r="S27" i="5"/>
  <c r="Q27" i="5"/>
  <c r="O27" i="5"/>
  <c r="M27" i="5"/>
  <c r="K27" i="5"/>
  <c r="I27" i="5"/>
  <c r="T26" i="5"/>
  <c r="S26" i="5"/>
  <c r="Q26" i="5"/>
  <c r="O26" i="5"/>
  <c r="M26" i="5"/>
  <c r="K26" i="5"/>
  <c r="I26" i="5"/>
  <c r="T25" i="5"/>
  <c r="S25" i="5"/>
  <c r="Q25" i="5"/>
  <c r="O25" i="5"/>
  <c r="M25" i="5"/>
  <c r="K25" i="5"/>
  <c r="I25" i="5"/>
  <c r="T24" i="5"/>
  <c r="Q24" i="5"/>
  <c r="O24" i="5"/>
  <c r="M24" i="5"/>
  <c r="I24" i="5"/>
  <c r="T23" i="5"/>
  <c r="S23" i="5"/>
  <c r="Q23" i="5"/>
  <c r="O23" i="5"/>
  <c r="M23" i="5"/>
  <c r="K23" i="5"/>
  <c r="I23" i="5"/>
  <c r="T22" i="5"/>
  <c r="S22" i="5"/>
  <c r="Q22" i="5"/>
  <c r="O22" i="5"/>
  <c r="M22" i="5"/>
  <c r="K22" i="5"/>
  <c r="I22" i="5"/>
  <c r="T21" i="5"/>
  <c r="S21" i="5"/>
  <c r="Q21" i="5"/>
  <c r="O21" i="5"/>
  <c r="M21" i="5"/>
  <c r="K21" i="5"/>
  <c r="I21" i="5"/>
  <c r="T20" i="5"/>
  <c r="S20" i="5"/>
  <c r="Q20" i="5"/>
  <c r="O20" i="5"/>
  <c r="M20" i="5"/>
  <c r="K20" i="5"/>
  <c r="I20" i="5"/>
  <c r="T19" i="5"/>
  <c r="S19" i="5"/>
  <c r="Q19" i="5"/>
  <c r="O19" i="5"/>
  <c r="M19" i="5"/>
  <c r="K19" i="5"/>
  <c r="I19" i="5"/>
  <c r="T18" i="5"/>
  <c r="S18" i="5"/>
  <c r="Q18" i="5"/>
  <c r="O18" i="5"/>
  <c r="M18" i="5"/>
  <c r="K18" i="5"/>
  <c r="I18" i="5"/>
  <c r="T17" i="5"/>
  <c r="S17" i="5"/>
  <c r="Q17" i="5"/>
  <c r="O17" i="5"/>
  <c r="M17" i="5"/>
  <c r="K17" i="5"/>
  <c r="I17" i="5"/>
  <c r="T16" i="5"/>
  <c r="S16" i="5"/>
  <c r="Q16" i="5"/>
  <c r="O16" i="5"/>
  <c r="M16" i="5"/>
  <c r="K16" i="5"/>
  <c r="I16" i="5"/>
  <c r="T15" i="5"/>
  <c r="S15" i="5"/>
  <c r="Q15" i="5"/>
  <c r="O15" i="5"/>
  <c r="M15" i="5"/>
  <c r="K15" i="5"/>
  <c r="I15" i="5"/>
  <c r="T14" i="5"/>
  <c r="S14" i="5"/>
  <c r="Q14" i="5"/>
  <c r="O14" i="5"/>
  <c r="M14" i="5"/>
  <c r="K14" i="5"/>
  <c r="I14" i="5"/>
  <c r="T13" i="5"/>
  <c r="S13" i="5"/>
  <c r="Q13" i="5"/>
  <c r="O13" i="5"/>
  <c r="M13" i="5"/>
  <c r="K13" i="5"/>
  <c r="I13" i="5"/>
  <c r="T12" i="5"/>
  <c r="S12" i="5"/>
  <c r="Q12" i="5"/>
  <c r="O12" i="5"/>
  <c r="M12" i="5"/>
  <c r="K12" i="5"/>
  <c r="I12" i="5"/>
  <c r="T11" i="5"/>
  <c r="S11" i="5"/>
  <c r="Q11" i="5"/>
  <c r="O11" i="5"/>
  <c r="M11" i="5"/>
  <c r="K11" i="5"/>
  <c r="I11" i="5"/>
  <c r="T10" i="5"/>
  <c r="S10" i="5"/>
  <c r="Q10" i="5"/>
  <c r="O10" i="5"/>
  <c r="M10" i="5"/>
  <c r="K10" i="5"/>
  <c r="I10" i="5"/>
  <c r="T9" i="5"/>
  <c r="S9" i="5"/>
  <c r="Q9" i="5"/>
  <c r="O9" i="5"/>
  <c r="M9" i="5"/>
  <c r="K9" i="5"/>
  <c r="I9" i="5"/>
  <c r="T8" i="5"/>
  <c r="S8" i="5"/>
  <c r="Q8" i="5"/>
  <c r="O8" i="5"/>
  <c r="M8" i="5"/>
  <c r="K8" i="5"/>
  <c r="I8" i="5"/>
  <c r="T7" i="5"/>
  <c r="S7" i="5"/>
  <c r="Q7" i="5"/>
  <c r="O7" i="5"/>
  <c r="M7" i="5"/>
  <c r="K7" i="5"/>
  <c r="I7" i="5"/>
  <c r="T6" i="5"/>
  <c r="S6" i="5"/>
  <c r="Q6" i="5"/>
  <c r="O6" i="5"/>
  <c r="M6" i="5"/>
  <c r="K6" i="5"/>
  <c r="I6" i="5"/>
  <c r="T5" i="5"/>
  <c r="S5" i="5"/>
  <c r="Q5" i="5"/>
  <c r="O5" i="5"/>
  <c r="M5" i="5"/>
  <c r="K5" i="5"/>
  <c r="I5" i="5"/>
  <c r="T4" i="5"/>
  <c r="S4" i="5"/>
  <c r="Q4" i="5"/>
  <c r="O4" i="5"/>
  <c r="M4" i="5"/>
  <c r="K4" i="5"/>
  <c r="I4" i="5"/>
  <c r="T3" i="5"/>
  <c r="S3" i="5"/>
  <c r="Q3" i="5"/>
  <c r="O3" i="5"/>
  <c r="M3" i="5"/>
  <c r="K3" i="5"/>
  <c r="I3" i="5"/>
  <c r="C20" i="3"/>
  <c r="B21" i="3"/>
  <c r="C21" i="3" s="1"/>
  <c r="C19" i="3"/>
  <c r="B20" i="2"/>
  <c r="C20" i="2" s="1"/>
  <c r="R14" i="3"/>
  <c r="P14" i="3"/>
  <c r="N14" i="3"/>
  <c r="L14" i="3"/>
  <c r="E14" i="3"/>
  <c r="F14" i="3"/>
  <c r="G14" i="3"/>
  <c r="H14" i="3"/>
  <c r="I14" i="3"/>
  <c r="J14" i="3"/>
  <c r="D14" i="3"/>
  <c r="B14" i="3"/>
  <c r="B16" i="2"/>
  <c r="S14" i="3"/>
  <c r="B22" i="2"/>
  <c r="B21" i="2"/>
  <c r="C19" i="2"/>
  <c r="R16" i="2"/>
  <c r="P16" i="2"/>
  <c r="N16" i="2"/>
  <c r="L16" i="2"/>
  <c r="J16" i="2"/>
  <c r="E16" i="2"/>
  <c r="F16" i="2"/>
  <c r="G16" i="2"/>
  <c r="H16" i="2"/>
  <c r="D16" i="2"/>
  <c r="K16" i="2" s="1"/>
  <c r="Q14" i="3" l="1"/>
  <c r="M14" i="3"/>
  <c r="B18" i="3"/>
  <c r="C18" i="3" s="1"/>
  <c r="U67" i="5"/>
  <c r="C67" i="5" s="1"/>
  <c r="U74" i="5"/>
  <c r="C74" i="5" s="1"/>
  <c r="U162" i="5"/>
  <c r="C162" i="5" s="1"/>
  <c r="U31" i="5"/>
  <c r="C31" i="5" s="1"/>
  <c r="T171" i="5"/>
  <c r="U12" i="5"/>
  <c r="C12" i="5" s="1"/>
  <c r="U59" i="5"/>
  <c r="C59" i="5" s="1"/>
  <c r="U160" i="5"/>
  <c r="C160" i="5" s="1"/>
  <c r="U114" i="5"/>
  <c r="C114" i="5" s="1"/>
  <c r="U116" i="5"/>
  <c r="C116" i="5" s="1"/>
  <c r="U118" i="5"/>
  <c r="C118" i="5" s="1"/>
  <c r="U130" i="5"/>
  <c r="C130" i="5" s="1"/>
  <c r="U164" i="5"/>
  <c r="C164" i="5" s="1"/>
  <c r="U193" i="5"/>
  <c r="C193" i="5" s="1"/>
  <c r="U154" i="5"/>
  <c r="C154" i="5" s="1"/>
  <c r="U88" i="5"/>
  <c r="C88" i="5" s="1"/>
  <c r="U104" i="5"/>
  <c r="C104" i="5" s="1"/>
  <c r="U121" i="5"/>
  <c r="C121" i="5" s="1"/>
  <c r="U125" i="5"/>
  <c r="C125" i="5" s="1"/>
  <c r="U129" i="5"/>
  <c r="C129" i="5" s="1"/>
  <c r="J215" i="5"/>
  <c r="K215" i="5" s="1"/>
  <c r="R215" i="5"/>
  <c r="S215" i="5" s="1"/>
  <c r="U141" i="5"/>
  <c r="C141" i="5" s="1"/>
  <c r="U24" i="5"/>
  <c r="C24" i="5" s="1"/>
  <c r="U39" i="5"/>
  <c r="C39" i="5" s="1"/>
  <c r="U43" i="5"/>
  <c r="C43" i="5" s="1"/>
  <c r="U51" i="5"/>
  <c r="C51" i="5" s="1"/>
  <c r="U201" i="5"/>
  <c r="C201" i="5" s="1"/>
  <c r="U171" i="5"/>
  <c r="C171" i="5" s="1"/>
  <c r="U190" i="5"/>
  <c r="C190" i="5" s="1"/>
  <c r="T195" i="5"/>
  <c r="I215" i="5"/>
  <c r="U96" i="5"/>
  <c r="C96" i="5" s="1"/>
  <c r="U135" i="5"/>
  <c r="C135" i="5" s="1"/>
  <c r="U144" i="5"/>
  <c r="C144" i="5" s="1"/>
  <c r="U148" i="5"/>
  <c r="C148" i="5" s="1"/>
  <c r="N215" i="5"/>
  <c r="O215" i="5" s="1"/>
  <c r="P215" i="5"/>
  <c r="Q215" i="5" s="1"/>
  <c r="U175" i="5"/>
  <c r="C175" i="5" s="1"/>
  <c r="U191" i="5"/>
  <c r="C191" i="5" s="1"/>
  <c r="T208" i="5"/>
  <c r="U28" i="5"/>
  <c r="C28" i="5" s="1"/>
  <c r="U183" i="5"/>
  <c r="C183" i="5" s="1"/>
  <c r="L215" i="5"/>
  <c r="M215" i="5" s="1"/>
  <c r="T174" i="5"/>
  <c r="U174" i="5" s="1"/>
  <c r="C174" i="5" s="1"/>
  <c r="U23" i="5"/>
  <c r="C23" i="5" s="1"/>
  <c r="U26" i="5"/>
  <c r="C26" i="5" s="1"/>
  <c r="U34" i="5"/>
  <c r="C34" i="5" s="1"/>
  <c r="U87" i="5"/>
  <c r="C87" i="5" s="1"/>
  <c r="U97" i="5"/>
  <c r="C97" i="5" s="1"/>
  <c r="U101" i="5"/>
  <c r="C101" i="5" s="1"/>
  <c r="U103" i="5"/>
  <c r="C103" i="5" s="1"/>
  <c r="U152" i="5"/>
  <c r="C152" i="5" s="1"/>
  <c r="U167" i="5"/>
  <c r="C167" i="5" s="1"/>
  <c r="U211" i="5"/>
  <c r="C211" i="5" s="1"/>
  <c r="U7" i="5"/>
  <c r="C7" i="5" s="1"/>
  <c r="U15" i="5"/>
  <c r="C15" i="5" s="1"/>
  <c r="U18" i="5"/>
  <c r="C18" i="5" s="1"/>
  <c r="U56" i="5"/>
  <c r="C56" i="5" s="1"/>
  <c r="U58" i="5"/>
  <c r="C58" i="5" s="1"/>
  <c r="U76" i="5"/>
  <c r="C76" i="5" s="1"/>
  <c r="U84" i="5"/>
  <c r="C84" i="5" s="1"/>
  <c r="U90" i="5"/>
  <c r="C90" i="5" s="1"/>
  <c r="U199" i="5"/>
  <c r="C199" i="5" s="1"/>
  <c r="U204" i="5"/>
  <c r="C204" i="5" s="1"/>
  <c r="T136" i="5"/>
  <c r="U136" i="5" s="1"/>
  <c r="C136" i="5" s="1"/>
  <c r="T138" i="5"/>
  <c r="U138" i="5" s="1"/>
  <c r="C138" i="5" s="1"/>
  <c r="U122" i="5"/>
  <c r="C122" i="5" s="1"/>
  <c r="U124" i="5"/>
  <c r="C124" i="5" s="1"/>
  <c r="U161" i="5"/>
  <c r="C161" i="5" s="1"/>
  <c r="U6" i="5"/>
  <c r="C6" i="5" s="1"/>
  <c r="U10" i="5"/>
  <c r="C10" i="5" s="1"/>
  <c r="U14" i="5"/>
  <c r="C14" i="5" s="1"/>
  <c r="U22" i="5"/>
  <c r="C22" i="5" s="1"/>
  <c r="U25" i="5"/>
  <c r="C25" i="5" s="1"/>
  <c r="U45" i="5"/>
  <c r="C45" i="5" s="1"/>
  <c r="U55" i="5"/>
  <c r="C55" i="5" s="1"/>
  <c r="U99" i="5"/>
  <c r="C99" i="5" s="1"/>
  <c r="U105" i="5"/>
  <c r="C105" i="5" s="1"/>
  <c r="T142" i="5"/>
  <c r="U142" i="5" s="1"/>
  <c r="C142" i="5" s="1"/>
  <c r="U156" i="5"/>
  <c r="C156" i="5" s="1"/>
  <c r="U163" i="5"/>
  <c r="C163" i="5" s="1"/>
  <c r="U181" i="5"/>
  <c r="C181" i="5" s="1"/>
  <c r="U197" i="5"/>
  <c r="C197" i="5" s="1"/>
  <c r="U5" i="5"/>
  <c r="C5" i="5" s="1"/>
  <c r="U13" i="5"/>
  <c r="C13" i="5" s="1"/>
  <c r="U21" i="5"/>
  <c r="C21" i="5" s="1"/>
  <c r="U33" i="5"/>
  <c r="C33" i="5" s="1"/>
  <c r="U38" i="5"/>
  <c r="C38" i="5" s="1"/>
  <c r="U44" i="5"/>
  <c r="C44" i="5" s="1"/>
  <c r="U46" i="5"/>
  <c r="C46" i="5" s="1"/>
  <c r="U48" i="5"/>
  <c r="C48" i="5" s="1"/>
  <c r="U50" i="5"/>
  <c r="C50" i="5" s="1"/>
  <c r="U63" i="5"/>
  <c r="C63" i="5" s="1"/>
  <c r="U69" i="5"/>
  <c r="C69" i="5" s="1"/>
  <c r="U20" i="5"/>
  <c r="C20" i="5" s="1"/>
  <c r="U71" i="5"/>
  <c r="C71" i="5" s="1"/>
  <c r="U73" i="5"/>
  <c r="C73" i="5" s="1"/>
  <c r="U83" i="5"/>
  <c r="C83" i="5" s="1"/>
  <c r="U85" i="5"/>
  <c r="C85" i="5" s="1"/>
  <c r="U188" i="5"/>
  <c r="C188" i="5" s="1"/>
  <c r="T194" i="5"/>
  <c r="U194" i="5" s="1"/>
  <c r="C194" i="5" s="1"/>
  <c r="U4" i="5"/>
  <c r="C4" i="5" s="1"/>
  <c r="U68" i="5"/>
  <c r="C68" i="5" s="1"/>
  <c r="U75" i="5"/>
  <c r="C75" i="5" s="1"/>
  <c r="U77" i="5"/>
  <c r="C77" i="5" s="1"/>
  <c r="U79" i="5"/>
  <c r="C79" i="5" s="1"/>
  <c r="U89" i="5"/>
  <c r="C89" i="5" s="1"/>
  <c r="U91" i="5"/>
  <c r="C91" i="5" s="1"/>
  <c r="U93" i="5"/>
  <c r="C93" i="5" s="1"/>
  <c r="U95" i="5"/>
  <c r="C95" i="5" s="1"/>
  <c r="U109" i="5"/>
  <c r="C109" i="5" s="1"/>
  <c r="U120" i="5"/>
  <c r="C120" i="5" s="1"/>
  <c r="U126" i="5"/>
  <c r="C126" i="5" s="1"/>
  <c r="U128" i="5"/>
  <c r="C128" i="5" s="1"/>
  <c r="T143" i="5"/>
  <c r="U143" i="5" s="1"/>
  <c r="C143" i="5" s="1"/>
  <c r="U150" i="5"/>
  <c r="C150" i="5" s="1"/>
  <c r="U159" i="5"/>
  <c r="C159" i="5" s="1"/>
  <c r="U172" i="5"/>
  <c r="C172" i="5" s="1"/>
  <c r="T196" i="5"/>
  <c r="U196" i="5" s="1"/>
  <c r="C196" i="5" s="1"/>
  <c r="U207" i="5"/>
  <c r="C207" i="5" s="1"/>
  <c r="T210" i="5"/>
  <c r="F216" i="5"/>
  <c r="U3" i="5"/>
  <c r="C3" i="5" s="1"/>
  <c r="U9" i="5"/>
  <c r="C9" i="5" s="1"/>
  <c r="U19" i="5"/>
  <c r="C19" i="5" s="1"/>
  <c r="U30" i="5"/>
  <c r="C30" i="5" s="1"/>
  <c r="U47" i="5"/>
  <c r="C47" i="5" s="1"/>
  <c r="U53" i="5"/>
  <c r="C53" i="5" s="1"/>
  <c r="U61" i="5"/>
  <c r="C61" i="5" s="1"/>
  <c r="U78" i="5"/>
  <c r="C78" i="5" s="1"/>
  <c r="U82" i="5"/>
  <c r="C82" i="5" s="1"/>
  <c r="U92" i="5"/>
  <c r="C92" i="5" s="1"/>
  <c r="U98" i="5"/>
  <c r="C98" i="5" s="1"/>
  <c r="U100" i="5"/>
  <c r="C100" i="5" s="1"/>
  <c r="U115" i="5"/>
  <c r="C115" i="5" s="1"/>
  <c r="U117" i="5"/>
  <c r="C117" i="5" s="1"/>
  <c r="U140" i="5"/>
  <c r="C140" i="5" s="1"/>
  <c r="U176" i="5"/>
  <c r="C176" i="5" s="1"/>
  <c r="U198" i="5"/>
  <c r="C198" i="5" s="1"/>
  <c r="T206" i="5"/>
  <c r="T209" i="5"/>
  <c r="T214" i="5"/>
  <c r="U11" i="5"/>
  <c r="C11" i="5" s="1"/>
  <c r="U17" i="5"/>
  <c r="C17" i="5" s="1"/>
  <c r="U8" i="5"/>
  <c r="C8" i="5" s="1"/>
  <c r="U16" i="5"/>
  <c r="C16" i="5" s="1"/>
  <c r="U27" i="5"/>
  <c r="C27" i="5" s="1"/>
  <c r="U29" i="5"/>
  <c r="C29" i="5" s="1"/>
  <c r="U35" i="5"/>
  <c r="C35" i="5" s="1"/>
  <c r="U40" i="5"/>
  <c r="C40" i="5" s="1"/>
  <c r="U42" i="5"/>
  <c r="C42" i="5" s="1"/>
  <c r="U52" i="5"/>
  <c r="C52" i="5" s="1"/>
  <c r="U54" i="5"/>
  <c r="C54" i="5" s="1"/>
  <c r="U60" i="5"/>
  <c r="C60" i="5" s="1"/>
  <c r="U62" i="5"/>
  <c r="C62" i="5" s="1"/>
  <c r="U64" i="5"/>
  <c r="C64" i="5" s="1"/>
  <c r="U66" i="5"/>
  <c r="C66" i="5" s="1"/>
  <c r="T184" i="5"/>
  <c r="U184" i="5" s="1"/>
  <c r="C184" i="5" s="1"/>
  <c r="H216" i="5"/>
  <c r="U36" i="5"/>
  <c r="C36" i="5" s="1"/>
  <c r="U139" i="5"/>
  <c r="C139" i="5" s="1"/>
  <c r="T178" i="5"/>
  <c r="U178" i="5" s="1"/>
  <c r="C178" i="5" s="1"/>
  <c r="U41" i="5"/>
  <c r="C41" i="5" s="1"/>
  <c r="U49" i="5"/>
  <c r="C49" i="5" s="1"/>
  <c r="U57" i="5"/>
  <c r="C57" i="5" s="1"/>
  <c r="U65" i="5"/>
  <c r="C65" i="5" s="1"/>
  <c r="U72" i="5"/>
  <c r="C72" i="5" s="1"/>
  <c r="U80" i="5"/>
  <c r="C80" i="5" s="1"/>
  <c r="U86" i="5"/>
  <c r="C86" i="5" s="1"/>
  <c r="U94" i="5"/>
  <c r="C94" i="5" s="1"/>
  <c r="U106" i="5"/>
  <c r="C106" i="5" s="1"/>
  <c r="U119" i="5"/>
  <c r="C119" i="5" s="1"/>
  <c r="U123" i="5"/>
  <c r="C123" i="5" s="1"/>
  <c r="U127" i="5"/>
  <c r="C127" i="5" s="1"/>
  <c r="U177" i="5"/>
  <c r="C177" i="5" s="1"/>
  <c r="G216" i="5"/>
  <c r="U32" i="5"/>
  <c r="C32" i="5" s="1"/>
  <c r="T200" i="5"/>
  <c r="U200" i="5" s="1"/>
  <c r="C200" i="5" s="1"/>
  <c r="E216" i="5"/>
  <c r="O14" i="3"/>
  <c r="K14" i="3"/>
  <c r="T14" i="3"/>
  <c r="U14" i="3" s="1"/>
  <c r="O16" i="2"/>
  <c r="I16" i="2"/>
  <c r="Q16" i="2"/>
  <c r="T16" i="2"/>
  <c r="M16" i="2"/>
  <c r="S16" i="2"/>
  <c r="U16" i="2" l="1"/>
  <c r="T215" i="5"/>
  <c r="U215" i="5" s="1"/>
  <c r="C215" i="5"/>
  <c r="F223" i="5" s="1"/>
  <c r="G223" i="5" s="1"/>
  <c r="F221" i="5"/>
  <c r="F222" i="5"/>
  <c r="F220" i="5"/>
  <c r="G221" i="5" l="1"/>
  <c r="G222" i="5"/>
  <c r="G220" i="5"/>
  <c r="F219" i="5"/>
  <c r="G219" i="5" s="1"/>
  <c r="E89" i="1" l="1"/>
  <c r="F89" i="1"/>
  <c r="G89" i="1"/>
  <c r="H89" i="1"/>
  <c r="D89" i="1"/>
  <c r="R76" i="1"/>
  <c r="I11" i="1"/>
  <c r="I22" i="1"/>
  <c r="I44" i="1"/>
  <c r="I68" i="1"/>
  <c r="I76" i="1"/>
  <c r="I74" i="1"/>
  <c r="K49" i="1"/>
  <c r="R69" i="1"/>
  <c r="P69" i="1"/>
  <c r="R88" i="1"/>
  <c r="R84" i="1"/>
  <c r="R83" i="1"/>
  <c r="R82" i="1"/>
  <c r="R80" i="1"/>
  <c r="R79" i="1"/>
  <c r="P88" i="1"/>
  <c r="P83" i="1"/>
  <c r="P84" i="1"/>
  <c r="P82" i="1"/>
  <c r="P80" i="1"/>
  <c r="P79" i="1"/>
  <c r="N88" i="1"/>
  <c r="N83" i="1"/>
  <c r="N84" i="1"/>
  <c r="N82" i="1"/>
  <c r="N80" i="1"/>
  <c r="N79" i="1"/>
  <c r="L88" i="1"/>
  <c r="L82" i="1"/>
  <c r="L84" i="1"/>
  <c r="L83" i="1"/>
  <c r="L80" i="1"/>
  <c r="L79" i="1"/>
  <c r="J83" i="1"/>
  <c r="J84" i="1"/>
  <c r="J80" i="1"/>
  <c r="J79" i="1"/>
  <c r="J70" i="1"/>
  <c r="I89" i="1" l="1"/>
  <c r="R48" i="1"/>
  <c r="P48" i="1"/>
  <c r="N48" i="1"/>
  <c r="L48" i="1"/>
  <c r="M49" i="1" l="1"/>
  <c r="K45" i="1"/>
  <c r="M45" i="1"/>
  <c r="K73" i="1"/>
  <c r="K25" i="1"/>
  <c r="K10" i="1" l="1"/>
  <c r="R9" i="1"/>
  <c r="P9" i="1"/>
  <c r="R70" i="1"/>
  <c r="P70" i="1"/>
  <c r="N70" i="1"/>
  <c r="L70" i="1"/>
  <c r="K59" i="1"/>
  <c r="R16" i="1" l="1"/>
  <c r="P16" i="1"/>
  <c r="R68" i="1"/>
  <c r="P68" i="1"/>
  <c r="R58" i="1"/>
  <c r="P58" i="1"/>
  <c r="N58" i="1"/>
  <c r="L58" i="1"/>
  <c r="J58" i="1"/>
  <c r="R52" i="1"/>
  <c r="P52" i="1"/>
  <c r="N52" i="1"/>
  <c r="L52" i="1"/>
  <c r="J52" i="1"/>
  <c r="R15" i="1"/>
  <c r="P15" i="1"/>
  <c r="N15" i="1"/>
  <c r="L15" i="1"/>
  <c r="J15" i="1"/>
  <c r="R31" i="1"/>
  <c r="P31" i="1"/>
  <c r="N31" i="1"/>
  <c r="L31" i="1"/>
  <c r="R44" i="1"/>
  <c r="P44" i="1"/>
  <c r="P11" i="1"/>
  <c r="N11" i="1"/>
  <c r="L11" i="1"/>
  <c r="U41" i="1"/>
  <c r="R54" i="1"/>
  <c r="P54" i="1"/>
  <c r="N54" i="1"/>
  <c r="L54" i="1"/>
  <c r="J54" i="1"/>
  <c r="J30" i="1"/>
  <c r="R30" i="1"/>
  <c r="P30" i="1"/>
  <c r="N30" i="1"/>
  <c r="L30" i="1"/>
  <c r="R74" i="1"/>
  <c r="P74" i="1"/>
  <c r="N74" i="1"/>
  <c r="L74" i="1"/>
  <c r="C82" i="1"/>
  <c r="C5" i="1"/>
  <c r="C60" i="1"/>
  <c r="C84" i="1"/>
  <c r="C87" i="1"/>
  <c r="C88" i="1"/>
  <c r="C79" i="1"/>
  <c r="R89" i="1" l="1"/>
  <c r="L89" i="1"/>
  <c r="P89" i="1"/>
  <c r="N89" i="1"/>
  <c r="M29" i="1"/>
  <c r="O29" i="1"/>
  <c r="Q29" i="1"/>
  <c r="S29" i="1"/>
  <c r="T29" i="1"/>
  <c r="I29" i="1"/>
  <c r="U29" i="1" l="1"/>
  <c r="C29" i="1" s="1"/>
  <c r="K50" i="1"/>
  <c r="K51" i="1"/>
  <c r="K38" i="1"/>
  <c r="O64" i="1" l="1"/>
  <c r="K64" i="1"/>
  <c r="I64" i="1"/>
  <c r="K75" i="1" l="1"/>
  <c r="K47" i="1"/>
  <c r="K35" i="1"/>
  <c r="K43" i="1"/>
  <c r="K46" i="1"/>
  <c r="K4" i="1"/>
  <c r="K71" i="1"/>
  <c r="K6" i="1"/>
  <c r="K66" i="1"/>
  <c r="K63" i="1"/>
  <c r="K65" i="1"/>
  <c r="K78" i="1"/>
  <c r="K14" i="1"/>
  <c r="K19" i="1"/>
  <c r="K17" i="1"/>
  <c r="K13" i="1"/>
  <c r="K36" i="1"/>
  <c r="K8" i="1"/>
  <c r="K42" i="1"/>
  <c r="K3" i="1"/>
  <c r="K37" i="1"/>
  <c r="K23" i="1"/>
  <c r="K34" i="1"/>
  <c r="M66" i="1" l="1"/>
  <c r="K18" i="1"/>
  <c r="K39" i="1" l="1"/>
  <c r="Q22" i="1" l="1"/>
  <c r="M22" i="1"/>
  <c r="K33" i="1" l="1"/>
  <c r="O53" i="1"/>
  <c r="K53" i="1"/>
  <c r="Q43" i="1" l="1"/>
  <c r="K67" i="1"/>
  <c r="M67" i="1"/>
  <c r="K7" i="1"/>
  <c r="M7" i="1"/>
  <c r="O7" i="1"/>
  <c r="T16" i="1"/>
  <c r="O55" i="1"/>
  <c r="Q55" i="1"/>
  <c r="S55" i="1"/>
  <c r="T55" i="1"/>
  <c r="T88" i="1"/>
  <c r="T9" i="1"/>
  <c r="M89" i="1"/>
  <c r="O89" i="1"/>
  <c r="Q89" i="1"/>
  <c r="S89" i="1"/>
  <c r="M53" i="1"/>
  <c r="Q53" i="1"/>
  <c r="S53" i="1"/>
  <c r="T53" i="1"/>
  <c r="M18" i="1"/>
  <c r="O18" i="1"/>
  <c r="Q18" i="1"/>
  <c r="T18" i="1"/>
  <c r="T44" i="1"/>
  <c r="S5" i="1"/>
  <c r="M46" i="1"/>
  <c r="O46" i="1"/>
  <c r="Q46" i="1"/>
  <c r="S46" i="1"/>
  <c r="T46" i="1"/>
  <c r="S40" i="1"/>
  <c r="T40" i="1"/>
  <c r="T83" i="1"/>
  <c r="M43" i="1"/>
  <c r="O43" i="1"/>
  <c r="S43" i="1"/>
  <c r="T43" i="1"/>
  <c r="T69" i="1"/>
  <c r="M4" i="1"/>
  <c r="O4" i="1"/>
  <c r="Q4" i="1"/>
  <c r="S4" i="1"/>
  <c r="T4" i="1"/>
  <c r="O61" i="1"/>
  <c r="Q61" i="1"/>
  <c r="S61" i="1"/>
  <c r="T61" i="1"/>
  <c r="M59" i="1"/>
  <c r="O59" i="1"/>
  <c r="Q59" i="1"/>
  <c r="S59" i="1"/>
  <c r="T59" i="1"/>
  <c r="M71" i="1"/>
  <c r="O71" i="1"/>
  <c r="Q71" i="1"/>
  <c r="S71" i="1"/>
  <c r="T71" i="1"/>
  <c r="T84" i="1"/>
  <c r="M6" i="1"/>
  <c r="O6" i="1"/>
  <c r="Q6" i="1"/>
  <c r="S6" i="1"/>
  <c r="T6" i="1"/>
  <c r="O66" i="1"/>
  <c r="Q66" i="1"/>
  <c r="S66" i="1"/>
  <c r="T66" i="1"/>
  <c r="M64" i="1"/>
  <c r="Q64" i="1"/>
  <c r="S64" i="1"/>
  <c r="T64" i="1"/>
  <c r="T15" i="1"/>
  <c r="M63" i="1"/>
  <c r="O63" i="1"/>
  <c r="Q63" i="1"/>
  <c r="S63" i="1"/>
  <c r="T63" i="1"/>
  <c r="S85" i="1"/>
  <c r="T85" i="1"/>
  <c r="T52" i="1"/>
  <c r="M65" i="1"/>
  <c r="O65" i="1"/>
  <c r="Q65" i="1"/>
  <c r="S65" i="1"/>
  <c r="T65" i="1"/>
  <c r="M78" i="1"/>
  <c r="O78" i="1"/>
  <c r="Q78" i="1"/>
  <c r="S78" i="1"/>
  <c r="T78" i="1"/>
  <c r="M14" i="1"/>
  <c r="O14" i="1"/>
  <c r="Q14" i="1"/>
  <c r="S14" i="1"/>
  <c r="T14" i="1"/>
  <c r="T70" i="1"/>
  <c r="M19" i="1"/>
  <c r="O19" i="1"/>
  <c r="Q19" i="1"/>
  <c r="S19" i="1"/>
  <c r="T19" i="1"/>
  <c r="O86" i="1"/>
  <c r="Q86" i="1"/>
  <c r="S86" i="1"/>
  <c r="M17" i="1"/>
  <c r="O17" i="1"/>
  <c r="Q17" i="1"/>
  <c r="S17" i="1"/>
  <c r="T17" i="1"/>
  <c r="M13" i="1"/>
  <c r="O13" i="1"/>
  <c r="Q13" i="1"/>
  <c r="S13" i="1"/>
  <c r="T13" i="1"/>
  <c r="T58" i="1"/>
  <c r="T68" i="1"/>
  <c r="M62" i="1"/>
  <c r="O62" i="1"/>
  <c r="Q62" i="1"/>
  <c r="S62" i="1"/>
  <c r="T62" i="1"/>
  <c r="T30" i="1"/>
  <c r="M36" i="1"/>
  <c r="O36" i="1"/>
  <c r="Q36" i="1"/>
  <c r="S36" i="1"/>
  <c r="T36" i="1"/>
  <c r="M8" i="1"/>
  <c r="O8" i="1"/>
  <c r="Q8" i="1"/>
  <c r="S8" i="1"/>
  <c r="T8" i="1"/>
  <c r="M42" i="1"/>
  <c r="O42" i="1"/>
  <c r="Q42" i="1"/>
  <c r="S42" i="1"/>
  <c r="T42" i="1"/>
  <c r="M3" i="1"/>
  <c r="O3" i="1"/>
  <c r="Q3" i="1"/>
  <c r="S3" i="1"/>
  <c r="T3" i="1"/>
  <c r="M50" i="1"/>
  <c r="O50" i="1"/>
  <c r="Q50" i="1"/>
  <c r="S50" i="1"/>
  <c r="T50" i="1"/>
  <c r="T76" i="1"/>
  <c r="M75" i="1"/>
  <c r="O75" i="1"/>
  <c r="Q75" i="1"/>
  <c r="S75" i="1"/>
  <c r="T75" i="1"/>
  <c r="M57" i="1"/>
  <c r="O57" i="1"/>
  <c r="Q57" i="1"/>
  <c r="S57" i="1"/>
  <c r="T57" i="1"/>
  <c r="O12" i="1"/>
  <c r="Q12" i="1"/>
  <c r="S12" i="1"/>
  <c r="T12" i="1"/>
  <c r="M24" i="1"/>
  <c r="O24" i="1"/>
  <c r="Q24" i="1"/>
  <c r="S24" i="1"/>
  <c r="T24" i="1"/>
  <c r="M25" i="1"/>
  <c r="O25" i="1"/>
  <c r="Q25" i="1"/>
  <c r="S25" i="1"/>
  <c r="T25" i="1"/>
  <c r="M51" i="1"/>
  <c r="O51" i="1"/>
  <c r="Q51" i="1"/>
  <c r="S51" i="1"/>
  <c r="T51" i="1"/>
  <c r="T80" i="1"/>
  <c r="O81" i="1"/>
  <c r="Q81" i="1"/>
  <c r="S81" i="1"/>
  <c r="M38" i="1"/>
  <c r="O38" i="1"/>
  <c r="Q38" i="1"/>
  <c r="S38" i="1"/>
  <c r="T38" i="1"/>
  <c r="T77" i="1"/>
  <c r="T82" i="1"/>
  <c r="S72" i="1"/>
  <c r="T72" i="1"/>
  <c r="T48" i="1"/>
  <c r="M23" i="1"/>
  <c r="O23" i="1"/>
  <c r="Q23" i="1"/>
  <c r="S23" i="1"/>
  <c r="T23" i="1"/>
  <c r="O67" i="1"/>
  <c r="Q67" i="1"/>
  <c r="S67" i="1"/>
  <c r="T67" i="1"/>
  <c r="S21" i="1"/>
  <c r="T21" i="1"/>
  <c r="O22" i="1"/>
  <c r="S22" i="1"/>
  <c r="T22" i="1"/>
  <c r="T73" i="1"/>
  <c r="S73" i="1"/>
  <c r="Q73" i="1"/>
  <c r="O73" i="1"/>
  <c r="M73" i="1"/>
  <c r="M39" i="1"/>
  <c r="O39" i="1"/>
  <c r="Q39" i="1"/>
  <c r="S39" i="1"/>
  <c r="T39" i="1"/>
  <c r="M33" i="1"/>
  <c r="O33" i="1"/>
  <c r="Q33" i="1"/>
  <c r="S33" i="1"/>
  <c r="T33" i="1"/>
  <c r="M34" i="1"/>
  <c r="O34" i="1"/>
  <c r="Q34" i="1"/>
  <c r="S34" i="1"/>
  <c r="T34" i="1"/>
  <c r="O49" i="1"/>
  <c r="Q49" i="1"/>
  <c r="S49" i="1"/>
  <c r="T49" i="1"/>
  <c r="M10" i="1"/>
  <c r="O10" i="1"/>
  <c r="Q10" i="1"/>
  <c r="S10" i="1"/>
  <c r="T10" i="1"/>
  <c r="M37" i="1"/>
  <c r="O37" i="1"/>
  <c r="Q37" i="1"/>
  <c r="S37" i="1"/>
  <c r="T37" i="1"/>
  <c r="T11" i="1"/>
  <c r="Q7" i="1"/>
  <c r="S7" i="1"/>
  <c r="T7" i="1"/>
  <c r="T74" i="1"/>
  <c r="Q47" i="1"/>
  <c r="S47" i="1"/>
  <c r="T47" i="1"/>
  <c r="O26" i="1"/>
  <c r="Q26" i="1"/>
  <c r="S26" i="1"/>
  <c r="T26" i="1"/>
  <c r="Q32" i="1"/>
  <c r="S32" i="1"/>
  <c r="T32" i="1"/>
  <c r="M35" i="1"/>
  <c r="O35" i="1"/>
  <c r="Q35" i="1"/>
  <c r="S35" i="1"/>
  <c r="T35" i="1"/>
  <c r="M27" i="1"/>
  <c r="O27" i="1"/>
  <c r="Q27" i="1"/>
  <c r="S27" i="1"/>
  <c r="T27" i="1"/>
  <c r="O45" i="1"/>
  <c r="Q45" i="1"/>
  <c r="S45" i="1"/>
  <c r="T45" i="1"/>
  <c r="M56" i="1"/>
  <c r="O56" i="1"/>
  <c r="Q56" i="1"/>
  <c r="T56" i="1"/>
  <c r="T54" i="1"/>
  <c r="T28" i="1"/>
  <c r="S28" i="1"/>
  <c r="Q28" i="1"/>
  <c r="O28" i="1"/>
  <c r="I39" i="1"/>
  <c r="I33" i="1"/>
  <c r="I34" i="1"/>
  <c r="I49" i="1"/>
  <c r="I10" i="1"/>
  <c r="I37" i="1"/>
  <c r="I7" i="1"/>
  <c r="I47" i="1"/>
  <c r="I26" i="1"/>
  <c r="I32" i="1"/>
  <c r="I35" i="1"/>
  <c r="I27" i="1"/>
  <c r="I45" i="1"/>
  <c r="I56" i="1"/>
  <c r="I54" i="1"/>
  <c r="I73" i="1"/>
  <c r="I75" i="1"/>
  <c r="I57" i="1"/>
  <c r="I12" i="1"/>
  <c r="I24" i="1"/>
  <c r="I25" i="1"/>
  <c r="I51" i="1"/>
  <c r="I80" i="1"/>
  <c r="I81" i="1"/>
  <c r="I38" i="1"/>
  <c r="I77" i="1"/>
  <c r="I82" i="1"/>
  <c r="I72" i="1"/>
  <c r="I48" i="1"/>
  <c r="I23" i="1"/>
  <c r="I67" i="1"/>
  <c r="I21" i="1"/>
  <c r="I53" i="1"/>
  <c r="I18" i="1"/>
  <c r="I5" i="1"/>
  <c r="I46" i="1"/>
  <c r="I40" i="1"/>
  <c r="I83" i="1"/>
  <c r="I43" i="1"/>
  <c r="I69" i="1"/>
  <c r="I4" i="1"/>
  <c r="I61" i="1"/>
  <c r="I59" i="1"/>
  <c r="I31" i="1"/>
  <c r="I71" i="1"/>
  <c r="I84" i="1"/>
  <c r="I6" i="1"/>
  <c r="I66" i="1"/>
  <c r="I15" i="1"/>
  <c r="I63" i="1"/>
  <c r="I85" i="1"/>
  <c r="I52" i="1"/>
  <c r="I65" i="1"/>
  <c r="I78" i="1"/>
  <c r="I14" i="1"/>
  <c r="I70" i="1"/>
  <c r="I19" i="1"/>
  <c r="I17" i="1"/>
  <c r="I13" i="1"/>
  <c r="I58" i="1"/>
  <c r="I62" i="1"/>
  <c r="I30" i="1"/>
  <c r="I36" i="1"/>
  <c r="I8" i="1"/>
  <c r="I42" i="1"/>
  <c r="I3" i="1"/>
  <c r="I60" i="1"/>
  <c r="T60" i="1" s="1"/>
  <c r="I50" i="1"/>
  <c r="I28" i="1"/>
  <c r="I16" i="1"/>
  <c r="I55" i="1"/>
  <c r="I88" i="1"/>
  <c r="I79" i="1"/>
  <c r="I9" i="1"/>
  <c r="U62" i="1" l="1"/>
  <c r="C62" i="1" s="1"/>
  <c r="U28" i="1"/>
  <c r="C28" i="1" s="1"/>
  <c r="U46" i="1"/>
  <c r="C46" i="1" s="1"/>
  <c r="U10" i="1"/>
  <c r="C10" i="1" s="1"/>
  <c r="U18" i="1"/>
  <c r="C18" i="1" s="1"/>
  <c r="U15" i="1"/>
  <c r="C15" i="1" s="1"/>
  <c r="U40" i="1"/>
  <c r="C40" i="1" s="1"/>
  <c r="U66" i="1"/>
  <c r="C66" i="1" s="1"/>
  <c r="U38" i="1"/>
  <c r="C38" i="1" s="1"/>
  <c r="U30" i="1"/>
  <c r="C30" i="1" s="1"/>
  <c r="U67" i="1"/>
  <c r="C67" i="1" s="1"/>
  <c r="U71" i="1"/>
  <c r="C71" i="1" s="1"/>
  <c r="C41" i="1"/>
  <c r="U42" i="1"/>
  <c r="C42" i="1" s="1"/>
  <c r="U8" i="1"/>
  <c r="C8" i="1" s="1"/>
  <c r="U11" i="1"/>
  <c r="C11" i="1" s="1"/>
  <c r="U45" i="1"/>
  <c r="C45" i="1" s="1"/>
  <c r="U26" i="1"/>
  <c r="C26" i="1" s="1"/>
  <c r="U70" i="1"/>
  <c r="C70" i="1" s="1"/>
  <c r="U54" i="1"/>
  <c r="C54" i="1" s="1"/>
  <c r="U27" i="1"/>
  <c r="C27" i="1" s="1"/>
  <c r="U32" i="1"/>
  <c r="C32" i="1" s="1"/>
  <c r="U74" i="1"/>
  <c r="C74" i="1" s="1"/>
  <c r="U34" i="1"/>
  <c r="C34" i="1" s="1"/>
  <c r="C76" i="1"/>
  <c r="U47" i="1"/>
  <c r="C47" i="1" s="1"/>
  <c r="U75" i="1"/>
  <c r="C75" i="1" s="1"/>
  <c r="U33" i="1"/>
  <c r="C33" i="1" s="1"/>
  <c r="U85" i="1"/>
  <c r="C85" i="1" s="1"/>
  <c r="U35" i="1"/>
  <c r="C35" i="1" s="1"/>
  <c r="U25" i="1"/>
  <c r="C25" i="1" s="1"/>
  <c r="U13" i="1"/>
  <c r="C13" i="1" s="1"/>
  <c r="U65" i="1"/>
  <c r="C65" i="1" s="1"/>
  <c r="U16" i="1"/>
  <c r="C16" i="1" s="1"/>
  <c r="U56" i="1"/>
  <c r="C56" i="1" s="1"/>
  <c r="U49" i="1"/>
  <c r="C49" i="1" s="1"/>
  <c r="U61" i="1"/>
  <c r="C61" i="1" s="1"/>
  <c r="U39" i="1"/>
  <c r="C39" i="1" s="1"/>
  <c r="U12" i="1"/>
  <c r="C12" i="1" s="1"/>
  <c r="U58" i="1"/>
  <c r="C58" i="1" s="1"/>
  <c r="U78" i="1"/>
  <c r="C78" i="1" s="1"/>
  <c r="U6" i="1"/>
  <c r="C6" i="1" s="1"/>
  <c r="U44" i="1"/>
  <c r="C44" i="1" s="1"/>
  <c r="U37" i="1"/>
  <c r="C37" i="1" s="1"/>
  <c r="U73" i="1"/>
  <c r="C73" i="1" s="1"/>
  <c r="U21" i="1"/>
  <c r="C21" i="1" s="1"/>
  <c r="C80" i="1"/>
  <c r="U36" i="1"/>
  <c r="C36" i="1" s="1"/>
  <c r="U19" i="1"/>
  <c r="C19" i="1" s="1"/>
  <c r="U59" i="1"/>
  <c r="C59" i="1" s="1"/>
  <c r="U55" i="1"/>
  <c r="C55" i="1" s="1"/>
  <c r="U17" i="1"/>
  <c r="C17" i="1" s="1"/>
  <c r="U63" i="1"/>
  <c r="C63" i="1" s="1"/>
  <c r="U4" i="1"/>
  <c r="C4" i="1" s="1"/>
  <c r="U9" i="1"/>
  <c r="C9" i="1" s="1"/>
  <c r="U23" i="1"/>
  <c r="C23" i="1" s="1"/>
  <c r="U57" i="1"/>
  <c r="C57" i="1" s="1"/>
  <c r="U50" i="1"/>
  <c r="C50" i="1" s="1"/>
  <c r="U3" i="1"/>
  <c r="C3" i="1" s="1"/>
  <c r="U14" i="1"/>
  <c r="C14" i="1" s="1"/>
  <c r="U64" i="1"/>
  <c r="C64" i="1" s="1"/>
  <c r="C69" i="1"/>
  <c r="U52" i="1"/>
  <c r="C52" i="1" s="1"/>
  <c r="U77" i="1"/>
  <c r="C77" i="1" s="1"/>
  <c r="U24" i="1"/>
  <c r="C24" i="1" s="1"/>
  <c r="C83" i="1"/>
  <c r="U48" i="1"/>
  <c r="C48" i="1" s="1"/>
  <c r="U51" i="1"/>
  <c r="C51" i="1" s="1"/>
  <c r="U20" i="1"/>
  <c r="C20" i="1" s="1"/>
  <c r="U53" i="1"/>
  <c r="C53" i="1" s="1"/>
  <c r="U22" i="1"/>
  <c r="C22" i="1" s="1"/>
  <c r="U72" i="1"/>
  <c r="C72" i="1" s="1"/>
  <c r="U43" i="1"/>
  <c r="C43" i="1" s="1"/>
  <c r="U7" i="1"/>
  <c r="C7" i="1" s="1"/>
  <c r="U68" i="1"/>
  <c r="C68" i="1" s="1"/>
  <c r="J31" i="1" l="1"/>
  <c r="J89" i="1" s="1"/>
  <c r="T31" i="1" l="1"/>
  <c r="U31" i="1" s="1"/>
  <c r="C31" i="1" s="1"/>
  <c r="B89" i="1"/>
  <c r="K81" i="1"/>
  <c r="M86" i="1"/>
  <c r="T86" i="1"/>
  <c r="U86" i="1" s="1"/>
  <c r="C86" i="1" s="1"/>
  <c r="M81" i="1"/>
  <c r="T81" i="1"/>
  <c r="U81" i="1" s="1"/>
  <c r="C81" i="1" s="1"/>
  <c r="F97" i="1" l="1"/>
  <c r="F94" i="1"/>
  <c r="F96" i="1"/>
  <c r="F95" i="1"/>
  <c r="G97" i="1"/>
  <c r="T89" i="1"/>
  <c r="F93" i="1" l="1"/>
  <c r="G96" i="1"/>
  <c r="G95" i="1"/>
  <c r="G94" i="1" l="1"/>
  <c r="G93" i="1"/>
  <c r="U89" i="1"/>
  <c r="K89" i="1"/>
  <c r="C21" i="2"/>
  <c r="C22" i="2"/>
  <c r="C20" i="7"/>
  <c r="C21" i="7"/>
  <c r="C19" i="7"/>
  <c r="B18" i="7"/>
  <c r="C18" i="7" s="1"/>
</calcChain>
</file>

<file path=xl/sharedStrings.xml><?xml version="1.0" encoding="utf-8"?>
<sst xmlns="http://schemas.openxmlformats.org/spreadsheetml/2006/main" count="1011" uniqueCount="248">
  <si>
    <t>Highway Authority</t>
  </si>
  <si>
    <t>Response received?</t>
  </si>
  <si>
    <t>% Potholes repaired within target time</t>
  </si>
  <si>
    <t>14/15</t>
  </si>
  <si>
    <t>15/16</t>
  </si>
  <si>
    <t>16/17</t>
  </si>
  <si>
    <t>17/18</t>
  </si>
  <si>
    <t>18/19</t>
  </si>
  <si>
    <t>Total</t>
  </si>
  <si>
    <t>%</t>
  </si>
  <si>
    <t>Total %</t>
  </si>
  <si>
    <t>Aberdeen City Council</t>
  </si>
  <si>
    <t>Y</t>
  </si>
  <si>
    <t>Aberdeenshire Council</t>
  </si>
  <si>
    <t>Angus Council</t>
  </si>
  <si>
    <t>y</t>
  </si>
  <si>
    <t>Argyll &amp; Bute Council</t>
  </si>
  <si>
    <t>Barnsley Borough Council</t>
  </si>
  <si>
    <t>Bath &amp; North East Somerset Council</t>
  </si>
  <si>
    <t>Bedford Borough Council</t>
  </si>
  <si>
    <t>Birmingham City Council</t>
  </si>
  <si>
    <t>Blackburn with Darwen Borough Council</t>
  </si>
  <si>
    <t>Blackpool Council</t>
  </si>
  <si>
    <t>Blaenau Gwent County Borough</t>
  </si>
  <si>
    <t>Bolton Metropolitan Borough Council</t>
  </si>
  <si>
    <t>Bournemouth Borough Council</t>
  </si>
  <si>
    <t>Bracknell Forest Council</t>
  </si>
  <si>
    <t>Bradford Metropolitan Council</t>
  </si>
  <si>
    <t>Bridgend County Borough Council</t>
  </si>
  <si>
    <t>Brighton and Hove City Council</t>
  </si>
  <si>
    <t>Bristol City Council</t>
  </si>
  <si>
    <t>Buckinghamshire County Council</t>
  </si>
  <si>
    <t>Bury Metropolitan Borough Council</t>
  </si>
  <si>
    <t>Caerphilly County Borough Council</t>
  </si>
  <si>
    <t>Calderdale</t>
  </si>
  <si>
    <t>Cambridgeshire County Council</t>
  </si>
  <si>
    <t>Cardiff Council</t>
  </si>
  <si>
    <t>Carmarthenshire County Council</t>
  </si>
  <si>
    <t>Central Bedfordshire Council</t>
  </si>
  <si>
    <t>Ceredigion County Council</t>
  </si>
  <si>
    <t>Cheshire East</t>
  </si>
  <si>
    <t>Cheshire West and Chester</t>
  </si>
  <si>
    <t>City &amp; County of Swansea</t>
  </si>
  <si>
    <t>City of Edinburgh</t>
  </si>
  <si>
    <t>City of Glasgow</t>
  </si>
  <si>
    <t>City of London Corporation</t>
  </si>
  <si>
    <t>Only gave data on urgent 24hr repairs</t>
  </si>
  <si>
    <t>City of Westminster</t>
  </si>
  <si>
    <t>City of York</t>
  </si>
  <si>
    <t>Clackmannanshire Council</t>
  </si>
  <si>
    <t>Comhairle nan Eilean Siar (Western Isles Council)</t>
  </si>
  <si>
    <t>Conwy County Borough Council</t>
  </si>
  <si>
    <t>Cornwall Council</t>
  </si>
  <si>
    <t>Council of the Isles of Scilly</t>
  </si>
  <si>
    <t>Coventry City Council</t>
  </si>
  <si>
    <t>Cumbria County Council</t>
  </si>
  <si>
    <t>Darlingron Borough Council</t>
  </si>
  <si>
    <t>Denbighshire Council</t>
  </si>
  <si>
    <t>Derby City Council</t>
  </si>
  <si>
    <t>Derbyshire County Council</t>
  </si>
  <si>
    <t>Devon County Council</t>
  </si>
  <si>
    <t>DfI Roads</t>
  </si>
  <si>
    <t>Doncaster Metropolitan Borough Council</t>
  </si>
  <si>
    <t>Dorset County Council</t>
  </si>
  <si>
    <t>Dudley Metropolitan Borough</t>
  </si>
  <si>
    <t>Dumfries and Galloway Council</t>
  </si>
  <si>
    <t>Dundee City Council</t>
  </si>
  <si>
    <t>Durham County Council</t>
  </si>
  <si>
    <t>East Ayrshire Council</t>
  </si>
  <si>
    <t>East Dunbartonshire Council</t>
  </si>
  <si>
    <t>East Lothian Council</t>
  </si>
  <si>
    <t>East Renfrewshire Council</t>
  </si>
  <si>
    <t>East Riding of Yorkshire Council</t>
  </si>
  <si>
    <t>East Sussex County Council</t>
  </si>
  <si>
    <t>Essex County Council</t>
  </si>
  <si>
    <t>Different amounts for each category of pothole</t>
  </si>
  <si>
    <t>Falkirk District Council</t>
  </si>
  <si>
    <t>Fife Council</t>
  </si>
  <si>
    <t>Flintshire County Council</t>
  </si>
  <si>
    <t>Gateshead Metropolitan Borough Council</t>
  </si>
  <si>
    <t>Gloucestershire County Council</t>
  </si>
  <si>
    <t>Gwynedd Council</t>
  </si>
  <si>
    <t>Halton Borough Council</t>
  </si>
  <si>
    <t>Hampshire County Council</t>
  </si>
  <si>
    <t>Hartlepool Borough Council</t>
  </si>
  <si>
    <t>Herefordshire Council</t>
  </si>
  <si>
    <t>Hertfordshire County Council</t>
  </si>
  <si>
    <t>Highland Council</t>
  </si>
  <si>
    <t>Highways England</t>
  </si>
  <si>
    <t>Inverclyde Council</t>
  </si>
  <si>
    <t>Isle of Anglesey Council</t>
  </si>
  <si>
    <t>Isle of Wight Council</t>
  </si>
  <si>
    <t>Kent County Council</t>
  </si>
  <si>
    <t>Kirklees Metropolitan Borough Council</t>
  </si>
  <si>
    <t>Knowsley Metropolitan Borough</t>
  </si>
  <si>
    <t>Lancashire County Council</t>
  </si>
  <si>
    <t>Leeds City Council</t>
  </si>
  <si>
    <t>Leicester City Council</t>
  </si>
  <si>
    <t>Leicestershire County Council</t>
  </si>
  <si>
    <t>Lincolnshire County Council</t>
  </si>
  <si>
    <t>Liverpool City Council</t>
  </si>
  <si>
    <t>London Borough of Barking &amp; Dagenham</t>
  </si>
  <si>
    <t>London Borough of Barnet</t>
  </si>
  <si>
    <t>London Borough of Bexley</t>
  </si>
  <si>
    <t>London Borough of Brent</t>
  </si>
  <si>
    <t>London Borough of Bromley</t>
  </si>
  <si>
    <t>London Borough of Camden</t>
  </si>
  <si>
    <t>London Borough of Croydon</t>
  </si>
  <si>
    <t>London Borough of Ealing</t>
  </si>
  <si>
    <t>London Borough of Enfield</t>
  </si>
  <si>
    <t>London Borough of Greenwich</t>
  </si>
  <si>
    <t>London Borough of Hackney</t>
  </si>
  <si>
    <t>Has different percentages for each target time</t>
  </si>
  <si>
    <t>London Borough of Hammersmith &amp; Fulham</t>
  </si>
  <si>
    <t>London Borough of Haringey</t>
  </si>
  <si>
    <t>London Borough of Harrow</t>
  </si>
  <si>
    <t>London Borough of Havering</t>
  </si>
  <si>
    <t>London Borough of Hillingdon</t>
  </si>
  <si>
    <t>London Borough of Hounslow</t>
  </si>
  <si>
    <t>London Borough of Islington</t>
  </si>
  <si>
    <t>London Borough of Lambeth</t>
  </si>
  <si>
    <t>London Borough of Lewisham</t>
  </si>
  <si>
    <t>London Borough of Kingston upon Thames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</si>
  <si>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</si>
  <si>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</si>
  <si>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</si>
  <si>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</si>
  <si>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</si>
  <si>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</si>
  <si>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</si>
  <si>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</si>
  <si>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Luton Borough Council</t>
  </si>
  <si>
    <t>Manchester City Council</t>
  </si>
  <si>
    <t>Medway Council</t>
  </si>
  <si>
    <t>Merthyr Tydfil Council</t>
  </si>
  <si>
    <t>Middlesbrough Borough Council</t>
  </si>
  <si>
    <t>Midlothian Council</t>
  </si>
  <si>
    <t>Milton Keynes Council</t>
  </si>
  <si>
    <t>Monmouthshire Council</t>
  </si>
  <si>
    <t>Moray Council</t>
  </si>
  <si>
    <t>Neath Port Talbot Council</t>
  </si>
  <si>
    <t>Network Rail</t>
  </si>
  <si>
    <t>Newcastle upon Tyne City Council</t>
  </si>
  <si>
    <t>Newport Council</t>
  </si>
  <si>
    <t>Norfolk County Council</t>
  </si>
  <si>
    <t>North Ayrshire Council</t>
  </si>
  <si>
    <t>North East Lincolnshire Council</t>
  </si>
  <si>
    <t>North Lanarkshire Council</t>
  </si>
  <si>
    <t>North Lincolnshire Council</t>
  </si>
  <si>
    <t>North Somerset Council</t>
  </si>
  <si>
    <t>North Tyneside Council</t>
  </si>
  <si>
    <t>North Yorkshire County Council</t>
  </si>
  <si>
    <t>Northamptonshire County Council</t>
  </si>
  <si>
    <t>Northumberland County Council</t>
  </si>
  <si>
    <t>Nottingham City Council</t>
  </si>
  <si>
    <t>Nottinghamshire County Council</t>
  </si>
  <si>
    <t>Oldham Metropolitan Borough Council</t>
  </si>
  <si>
    <t>Orkney Islands Council</t>
  </si>
  <si>
    <t>Oxfordshire County Council</t>
  </si>
  <si>
    <t>Pembrokeshire Council</t>
  </si>
  <si>
    <t>Perth &amp; Kinross Council</t>
  </si>
  <si>
    <t>Peterborough City Council</t>
  </si>
  <si>
    <t>Plymouth City Council</t>
  </si>
  <si>
    <t>Poole Borough Council</t>
  </si>
  <si>
    <t>Portsmouth City Council</t>
  </si>
  <si>
    <t>Powys County Council</t>
  </si>
  <si>
    <t>Reading Borough Council</t>
  </si>
  <si>
    <t>Redcar and Cleveland</t>
  </si>
  <si>
    <t>Renfrewshire Council</t>
  </si>
  <si>
    <t>Rhondda Cynon Taf County Borough Council</t>
  </si>
  <si>
    <t>Rochdale Metropolitan Borough Council</t>
  </si>
  <si>
    <t>Rotherham Metropolitan Borough Council</t>
  </si>
  <si>
    <t>Royal Borough of Kensington &amp; Chelsea</t>
  </si>
  <si>
    <t>Only gave data on urgent 2hr repairs</t>
  </si>
  <si>
    <t>Royal Borough of Kingston upon Thames</t>
  </si>
  <si>
    <t>Royal Borough of Windsor and Maidenhead</t>
  </si>
  <si>
    <t>Rutland County Council</t>
  </si>
  <si>
    <t>Salford City Council</t>
  </si>
  <si>
    <t>Sandwell Metropolitan Borough Council</t>
  </si>
  <si>
    <t>Scottish Borders Council</t>
  </si>
  <si>
    <t>Sefton Metropolitan Borough Council</t>
  </si>
  <si>
    <t>Sheffield City Council</t>
  </si>
  <si>
    <t>Shetland Islands Council</t>
  </si>
  <si>
    <t>Shropshire Council</t>
  </si>
  <si>
    <t>Slough Borough Council</t>
  </si>
  <si>
    <t>Solihull Metropolitan Borough Council</t>
  </si>
  <si>
    <t>Somerset County Council</t>
  </si>
  <si>
    <t>South Ayrshire Council</t>
  </si>
  <si>
    <t>South Gloucestershire District Council</t>
  </si>
  <si>
    <t>South Lanarkshire Council</t>
  </si>
  <si>
    <t>South Tyneside Metropolitan Borough Council</t>
  </si>
  <si>
    <t>Southampton City Council</t>
  </si>
  <si>
    <t>Southend-on-Sea Council</t>
  </si>
  <si>
    <t>St Helens Borough Council</t>
  </si>
  <si>
    <t>Staffordshire County Council</t>
  </si>
  <si>
    <t>Stirling Council</t>
  </si>
  <si>
    <t>Stockport Metropolitan Borough Council</t>
  </si>
  <si>
    <t>Stockton-on-Tees Borough Council</t>
  </si>
  <si>
    <t>Stoke-on-Trent City Council</t>
  </si>
  <si>
    <t>Suffolk County Council</t>
  </si>
  <si>
    <t>Sunderland City Council</t>
  </si>
  <si>
    <t>Surrey County Council</t>
  </si>
  <si>
    <t>Swindon Borough Council</t>
  </si>
  <si>
    <t>Tameside Metropolitan Borough Council</t>
  </si>
  <si>
    <t>Telford &amp; Wrekin Council</t>
  </si>
  <si>
    <t>Thurrock Council</t>
  </si>
  <si>
    <t>Torbay Council</t>
  </si>
  <si>
    <t>Torfaen County Borough</t>
  </si>
  <si>
    <t>Trafford Council</t>
  </si>
  <si>
    <t>Transport for London</t>
  </si>
  <si>
    <t>Transport Scotland</t>
  </si>
  <si>
    <t>Transport Wales</t>
  </si>
  <si>
    <t>Vale of Glamorgan</t>
  </si>
  <si>
    <t>Wakefield City Metropolitan District Council</t>
  </si>
  <si>
    <t>Walsall Metropolitan Borough Council</t>
  </si>
  <si>
    <t>Wandsworth Borough Council</t>
  </si>
  <si>
    <t>Warrington Council</t>
  </si>
  <si>
    <t>Warwickshire County Council</t>
  </si>
  <si>
    <t>West Berkshire Council</t>
  </si>
  <si>
    <t>West Dunbartonshire</t>
  </si>
  <si>
    <t>West Lothian Council</t>
  </si>
  <si>
    <t>West Sussex County Council</t>
  </si>
  <si>
    <t>Wigan Metropolitan Borough</t>
  </si>
  <si>
    <t>Wiltshire Council</t>
  </si>
  <si>
    <t>Wirral Metropolitan Borough</t>
  </si>
  <si>
    <t>Wokingham Council</t>
  </si>
  <si>
    <t>Wolverhampton City Council</t>
  </si>
  <si>
    <t>Worcestershire County Council</t>
  </si>
  <si>
    <t>Wrexham County Borough Council</t>
  </si>
  <si>
    <t>% potholes filled within target time</t>
  </si>
  <si>
    <t>% of LAs</t>
  </si>
  <si>
    <t>&lt;75</t>
  </si>
  <si>
    <t>75-90</t>
  </si>
  <si>
    <t>90-99%</t>
  </si>
  <si>
    <t>&lt;75%</t>
  </si>
  <si>
    <t>75-90%</t>
  </si>
  <si>
    <t>How many potholes/defects were repaired by DfI Roads in each of the past five years for which data is available?</t>
  </si>
  <si>
    <t>Of those potholes repaired, how many were repaired within DfI Roads’s set target time, for each of the past five years for which data is available?</t>
  </si>
  <si>
    <t>No of LAs</t>
  </si>
  <si>
    <t>Data not avaliable</t>
  </si>
  <si>
    <t>Totals 2014/15-19</t>
  </si>
  <si>
    <t>% change to 2014/15</t>
  </si>
  <si>
    <t>How many potholes/defects were repaired by the highway authority in each of the past five years for which data is available?</t>
  </si>
  <si>
    <t>Of those potholes repaired, how many were repaired within the highway authority's set target time, for each of the past five years for which data is available?</t>
  </si>
  <si>
    <t>Totals</t>
  </si>
  <si>
    <t>100%</t>
  </si>
  <si>
    <t>% potholes repaired within target time</t>
  </si>
  <si>
    <t>Data not avaliable/provided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</si>
</sst>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thick">
        <color theme="1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indexed="64"/>
      </bottom>
      <diagonal/>
    </border>
    <border>
      <left style="thin">
        <color theme="2"/>
      </left>
      <right style="thin">
        <color theme="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5" borderId="0" applyNumberFormat="0" applyBorder="0" applyAlignment="0" applyProtection="0"/>
  </cellStyleXfs>
  <cellXfs count="119">
    <xf numFmtId="0" fontId="0" fillId="0" borderId="0" xfId="0"/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/>
    </xf>
    <xf numFmtId="0" fontId="0" fillId="0" borderId="0" xfId="0" applyBorder="1"/>
    <xf numFmtId="0" fontId="3" fillId="3" borderId="2" xfId="0" applyFont="1" applyFill="1" applyBorder="1" applyAlignment="1">
      <alignment wrapText="1"/>
    </xf>
    <xf numFmtId="0" fontId="0" fillId="0" borderId="3" xfId="0" applyBorder="1"/>
    <xf numFmtId="0" fontId="4" fillId="3" borderId="2" xfId="0" applyFont="1" applyFill="1" applyBorder="1" applyAlignment="1">
      <alignment wrapText="1"/>
    </xf>
    <xf numFmtId="0" fontId="0" fillId="0" borderId="2" xfId="0" applyBorder="1"/>
    <xf numFmtId="0" fontId="0" fillId="0" borderId="7" xfId="0" applyBorder="1"/>
    <xf numFmtId="0" fontId="2" fillId="2" borderId="0" xfId="2"/>
    <xf numFmtId="0" fontId="0" fillId="0" borderId="5" xfId="0" applyBorder="1"/>
    <xf numFmtId="0" fontId="2" fillId="2" borderId="2" xfId="2" applyBorder="1"/>
    <xf numFmtId="0" fontId="2" fillId="2" borderId="0" xfId="2" applyBorder="1"/>
    <xf numFmtId="1" fontId="0" fillId="0" borderId="0" xfId="0" applyNumberFormat="1"/>
    <xf numFmtId="9" fontId="0" fillId="0" borderId="2" xfId="1" applyFont="1" applyBorder="1"/>
    <xf numFmtId="9" fontId="2" fillId="2" borderId="2" xfId="2" applyNumberFormat="1" applyBorder="1"/>
    <xf numFmtId="0" fontId="0" fillId="0" borderId="0" xfId="0" applyFill="1" applyBorder="1"/>
    <xf numFmtId="0" fontId="0" fillId="0" borderId="9" xfId="0" applyBorder="1"/>
    <xf numFmtId="0" fontId="3" fillId="3" borderId="6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9" fontId="0" fillId="0" borderId="3" xfId="1" applyFont="1" applyBorder="1"/>
    <xf numFmtId="9" fontId="0" fillId="0" borderId="0" xfId="1" applyFont="1"/>
    <xf numFmtId="1" fontId="0" fillId="0" borderId="2" xfId="0" applyNumberFormat="1" applyBorder="1"/>
    <xf numFmtId="0" fontId="0" fillId="0" borderId="4" xfId="0" applyBorder="1"/>
    <xf numFmtId="1" fontId="0" fillId="0" borderId="0" xfId="0" applyNumberFormat="1" applyBorder="1"/>
    <xf numFmtId="0" fontId="3" fillId="3" borderId="0" xfId="0" applyFont="1" applyFill="1" applyBorder="1" applyAlignment="1">
      <alignment wrapText="1"/>
    </xf>
    <xf numFmtId="9" fontId="0" fillId="0" borderId="0" xfId="1" applyFont="1" applyBorder="1"/>
    <xf numFmtId="0" fontId="3" fillId="3" borderId="10" xfId="0" applyFont="1" applyFill="1" applyBorder="1" applyAlignment="1">
      <alignment wrapText="1"/>
    </xf>
    <xf numFmtId="0" fontId="0" fillId="0" borderId="10" xfId="0" applyBorder="1"/>
    <xf numFmtId="9" fontId="0" fillId="0" borderId="10" xfId="1" applyFont="1" applyBorder="1"/>
    <xf numFmtId="1" fontId="0" fillId="0" borderId="10" xfId="0" applyNumberFormat="1" applyBorder="1"/>
    <xf numFmtId="0" fontId="0" fillId="4" borderId="0" xfId="0" applyFill="1"/>
    <xf numFmtId="9" fontId="0" fillId="4" borderId="2" xfId="1" applyFont="1" applyFill="1" applyBorder="1"/>
    <xf numFmtId="0" fontId="0" fillId="4" borderId="2" xfId="0" applyFill="1" applyBorder="1"/>
    <xf numFmtId="0" fontId="3" fillId="3" borderId="8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9" fontId="2" fillId="2" borderId="0" xfId="2" applyNumberFormat="1" applyBorder="1"/>
    <xf numFmtId="0" fontId="4" fillId="3" borderId="14" xfId="0" applyFont="1" applyFill="1" applyBorder="1" applyAlignment="1">
      <alignment wrapText="1"/>
    </xf>
    <xf numFmtId="0" fontId="4" fillId="3" borderId="15" xfId="0" applyFont="1" applyFill="1" applyBorder="1" applyAlignment="1">
      <alignment wrapText="1"/>
    </xf>
    <xf numFmtId="16" fontId="0" fillId="0" borderId="15" xfId="0" applyNumberFormat="1" applyBorder="1"/>
    <xf numFmtId="0" fontId="0" fillId="0" borderId="15" xfId="0" applyBorder="1"/>
    <xf numFmtId="0" fontId="0" fillId="0" borderId="15" xfId="0" applyNumberFormat="1" applyBorder="1"/>
    <xf numFmtId="0" fontId="0" fillId="0" borderId="16" xfId="0" applyBorder="1"/>
    <xf numFmtId="0" fontId="0" fillId="0" borderId="15" xfId="0" applyFill="1" applyBorder="1"/>
    <xf numFmtId="0" fontId="3" fillId="3" borderId="13" xfId="0" applyFont="1" applyFill="1" applyBorder="1" applyAlignment="1">
      <alignment wrapText="1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/>
    <xf numFmtId="9" fontId="2" fillId="2" borderId="3" xfId="2" applyNumberFormat="1" applyBorder="1"/>
    <xf numFmtId="9" fontId="0" fillId="0" borderId="0" xfId="0" applyNumberFormat="1"/>
    <xf numFmtId="0" fontId="6" fillId="5" borderId="2" xfId="3" applyBorder="1"/>
    <xf numFmtId="0" fontId="6" fillId="5" borderId="0" xfId="3" applyBorder="1"/>
    <xf numFmtId="0" fontId="6" fillId="5" borderId="0" xfId="3"/>
    <xf numFmtId="0" fontId="6" fillId="5" borderId="3" xfId="3" applyBorder="1"/>
    <xf numFmtId="0" fontId="6" fillId="5" borderId="10" xfId="3" applyBorder="1"/>
    <xf numFmtId="9" fontId="6" fillId="5" borderId="0" xfId="3" applyNumberFormat="1" applyBorder="1"/>
    <xf numFmtId="9" fontId="6" fillId="5" borderId="10" xfId="3" applyNumberFormat="1" applyBorder="1"/>
    <xf numFmtId="0" fontId="0" fillId="0" borderId="1" xfId="0" applyBorder="1"/>
    <xf numFmtId="9" fontId="2" fillId="2" borderId="5" xfId="2" applyNumberFormat="1" applyBorder="1"/>
    <xf numFmtId="9" fontId="0" fillId="0" borderId="5" xfId="1" applyFont="1" applyBorder="1"/>
    <xf numFmtId="9" fontId="0" fillId="4" borderId="5" xfId="1" applyFont="1" applyFill="1" applyBorder="1"/>
    <xf numFmtId="0" fontId="2" fillId="2" borderId="5" xfId="2" applyBorder="1"/>
    <xf numFmtId="9" fontId="6" fillId="5" borderId="5" xfId="3" applyNumberFormat="1" applyBorder="1"/>
    <xf numFmtId="9" fontId="6" fillId="5" borderId="12" xfId="3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19" xfId="0" applyFont="1" applyBorder="1"/>
    <xf numFmtId="0" fontId="4" fillId="3" borderId="19" xfId="0" applyFont="1" applyFill="1" applyBorder="1" applyAlignment="1">
      <alignment wrapText="1"/>
    </xf>
    <xf numFmtId="0" fontId="8" fillId="0" borderId="19" xfId="0" applyNumberFormat="1" applyFont="1" applyBorder="1"/>
    <xf numFmtId="9" fontId="7" fillId="0" borderId="19" xfId="0" applyNumberFormat="1" applyFont="1" applyBorder="1"/>
    <xf numFmtId="0" fontId="7" fillId="6" borderId="19" xfId="0" applyFont="1" applyFill="1" applyBorder="1" applyAlignment="1">
      <alignment wrapText="1"/>
    </xf>
    <xf numFmtId="0" fontId="3" fillId="3" borderId="19" xfId="0" applyFont="1" applyFill="1" applyBorder="1" applyAlignment="1">
      <alignment wrapText="1"/>
    </xf>
    <xf numFmtId="0" fontId="8" fillId="0" borderId="19" xfId="0" applyFont="1" applyBorder="1"/>
    <xf numFmtId="0" fontId="3" fillId="3" borderId="21" xfId="0" applyFont="1" applyFill="1" applyBorder="1" applyAlignment="1">
      <alignment wrapText="1"/>
    </xf>
    <xf numFmtId="0" fontId="7" fillId="6" borderId="21" xfId="0" applyFont="1" applyFill="1" applyBorder="1" applyAlignment="1">
      <alignment wrapText="1"/>
    </xf>
    <xf numFmtId="9" fontId="7" fillId="0" borderId="21" xfId="0" applyNumberFormat="1" applyFont="1" applyBorder="1"/>
    <xf numFmtId="9" fontId="3" fillId="3" borderId="20" xfId="0" applyNumberFormat="1" applyFont="1" applyFill="1" applyBorder="1" applyAlignment="1">
      <alignment horizontal="left" wrapText="1"/>
    </xf>
    <xf numFmtId="0" fontId="8" fillId="0" borderId="20" xfId="0" applyFont="1" applyBorder="1"/>
    <xf numFmtId="9" fontId="7" fillId="0" borderId="20" xfId="0" applyNumberFormat="1" applyFont="1" applyBorder="1"/>
    <xf numFmtId="0" fontId="2" fillId="2" borderId="1" xfId="2" applyBorder="1" applyAlignment="1">
      <alignment wrapText="1"/>
    </xf>
    <xf numFmtId="0" fontId="6" fillId="5" borderId="1" xfId="3" applyBorder="1" applyAlignment="1">
      <alignment wrapText="1"/>
    </xf>
    <xf numFmtId="1" fontId="6" fillId="5" borderId="2" xfId="3" applyNumberFormat="1" applyBorder="1"/>
    <xf numFmtId="1" fontId="6" fillId="5" borderId="0" xfId="3" applyNumberFormat="1" applyBorder="1"/>
    <xf numFmtId="1" fontId="6" fillId="5" borderId="10" xfId="3" applyNumberFormat="1" applyBorder="1"/>
    <xf numFmtId="0" fontId="7" fillId="6" borderId="20" xfId="0" applyFont="1" applyFill="1" applyBorder="1" applyAlignment="1">
      <alignment wrapText="1"/>
    </xf>
    <xf numFmtId="164" fontId="0" fillId="0" borderId="1" xfId="0" applyNumberFormat="1" applyBorder="1"/>
    <xf numFmtId="164" fontId="0" fillId="0" borderId="16" xfId="0" applyNumberFormat="1" applyBorder="1"/>
    <xf numFmtId="164" fontId="2" fillId="2" borderId="0" xfId="2" applyNumberFormat="1" applyBorder="1"/>
    <xf numFmtId="164" fontId="2" fillId="2" borderId="5" xfId="2" applyNumberFormat="1" applyBorder="1"/>
    <xf numFmtId="164" fontId="0" fillId="0" borderId="5" xfId="1" applyNumberFormat="1" applyFont="1" applyBorder="1"/>
    <xf numFmtId="164" fontId="0" fillId="4" borderId="5" xfId="1" applyNumberFormat="1" applyFont="1" applyFill="1" applyBorder="1"/>
    <xf numFmtId="164" fontId="6" fillId="5" borderId="5" xfId="3" applyNumberFormat="1" applyBorder="1"/>
    <xf numFmtId="164" fontId="6" fillId="5" borderId="0" xfId="3" applyNumberFormat="1" applyBorder="1"/>
    <xf numFmtId="164" fontId="6" fillId="5" borderId="12" xfId="3" applyNumberFormat="1" applyBorder="1"/>
    <xf numFmtId="164" fontId="6" fillId="5" borderId="10" xfId="3" applyNumberFormat="1" applyBorder="1"/>
    <xf numFmtId="164" fontId="0" fillId="0" borderId="0" xfId="0" applyNumberFormat="1"/>
    <xf numFmtId="164" fontId="0" fillId="0" borderId="2" xfId="1" applyNumberFormat="1" applyFont="1" applyBorder="1"/>
    <xf numFmtId="164" fontId="0" fillId="0" borderId="2" xfId="0" applyNumberFormat="1" applyBorder="1"/>
    <xf numFmtId="0" fontId="0" fillId="0" borderId="13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9" fontId="0" fillId="0" borderId="2" xfId="0" applyNumberFormat="1" applyBorder="1"/>
    <xf numFmtId="0" fontId="0" fillId="0" borderId="2" xfId="1" applyNumberFormat="1" applyFont="1" applyBorder="1"/>
    <xf numFmtId="0" fontId="2" fillId="2" borderId="3" xfId="2" applyBorder="1"/>
    <xf numFmtId="0" fontId="6" fillId="5" borderId="2" xfId="3" applyNumberFormat="1" applyBorder="1"/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3" borderId="26" xfId="0" applyFont="1" applyFill="1" applyBorder="1" applyAlignment="1">
      <alignment wrapText="1"/>
    </xf>
    <xf numFmtId="0" fontId="0" fillId="0" borderId="26" xfId="0" applyBorder="1"/>
    <xf numFmtId="0" fontId="6" fillId="5" borderId="26" xfId="3" applyBorder="1"/>
    <xf numFmtId="9" fontId="0" fillId="0" borderId="26" xfId="1" applyFont="1" applyBorder="1"/>
    <xf numFmtId="164" fontId="6" fillId="5" borderId="25" xfId="3" applyNumberFormat="1" applyBorder="1"/>
  </cellXfs>
  <cellStyles count="4">
    <cellStyle name="Bad" xfId="2" builtinId="27"/>
    <cellStyle name="Good" xfId="3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7F0B-3CF8-4A7F-9ED1-E71D86B62538}">
  <dimension ref="A1:Z873"/>
  <sheetViews>
    <sheetView tabSelected="1" zoomScaleNormal="100" workbookViewId="0">
      <selection activeCell="A3" sqref="A3"/>
    </sheetView>
  </sheetViews>
  <sheetFormatPr defaultRowHeight="15" x14ac:dyDescent="0.25"/>
  <cols>
    <col min="1" max="1" width="51.5703125" bestFit="1" customWidth="1"/>
    <col min="2" max="3" width="11.5703125" style="8" customWidth="1"/>
    <col min="4" max="20" width="8.42578125" customWidth="1"/>
    <col min="21" max="21" width="8.42578125" style="99" customWidth="1"/>
  </cols>
  <sheetData>
    <row r="1" spans="1:22" ht="122.25" customHeight="1" thickBot="1" x14ac:dyDescent="0.3">
      <c r="A1" s="45"/>
      <c r="B1" s="47"/>
      <c r="C1" s="47"/>
      <c r="D1" s="108" t="s">
        <v>242</v>
      </c>
      <c r="E1" s="109"/>
      <c r="F1" s="109"/>
      <c r="G1" s="109"/>
      <c r="H1" s="109"/>
      <c r="I1" s="110"/>
      <c r="J1" s="111" t="s">
        <v>243</v>
      </c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3"/>
      <c r="V1" s="66"/>
    </row>
    <row r="2" spans="1:22" ht="52.5" thickBot="1" x14ac:dyDescent="0.3">
      <c r="A2" s="38" t="s">
        <v>0</v>
      </c>
      <c r="B2" s="39" t="s">
        <v>1</v>
      </c>
      <c r="C2" s="39" t="s">
        <v>246</v>
      </c>
      <c r="D2" s="40" t="s">
        <v>3</v>
      </c>
      <c r="E2" s="41" t="s">
        <v>4</v>
      </c>
      <c r="F2" s="42" t="s">
        <v>5</v>
      </c>
      <c r="G2" s="41" t="s">
        <v>6</v>
      </c>
      <c r="H2" s="41" t="s">
        <v>7</v>
      </c>
      <c r="I2" s="43" t="s">
        <v>8</v>
      </c>
      <c r="J2" s="40" t="s">
        <v>3</v>
      </c>
      <c r="K2" s="40" t="s">
        <v>9</v>
      </c>
      <c r="L2" s="41" t="s">
        <v>4</v>
      </c>
      <c r="M2" s="41" t="s">
        <v>9</v>
      </c>
      <c r="N2" s="42" t="s">
        <v>5</v>
      </c>
      <c r="O2" s="41" t="s">
        <v>9</v>
      </c>
      <c r="P2" s="41" t="s">
        <v>6</v>
      </c>
      <c r="Q2" s="44" t="s">
        <v>9</v>
      </c>
      <c r="R2" s="41" t="s">
        <v>7</v>
      </c>
      <c r="S2" s="44" t="s">
        <v>9</v>
      </c>
      <c r="T2" s="43" t="s">
        <v>8</v>
      </c>
      <c r="U2" s="90" t="s">
        <v>10</v>
      </c>
      <c r="V2" s="67"/>
    </row>
    <row r="3" spans="1:22" ht="15.75" thickBot="1" x14ac:dyDescent="0.3">
      <c r="A3" s="1" t="s">
        <v>213</v>
      </c>
      <c r="B3" s="5" t="s">
        <v>12</v>
      </c>
      <c r="C3" t="str">
        <f>IF(IFERROR(U3, 0) &gt; 0, IF(U3&lt;75%,"&lt;75%",IF(U3&lt;90%,"75-90%",IF(U3&lt;100%,"90-99%","100%"))), "")</f>
        <v>&lt;75%</v>
      </c>
      <c r="D3">
        <v>4679</v>
      </c>
      <c r="E3">
        <v>5392</v>
      </c>
      <c r="F3">
        <v>3352</v>
      </c>
      <c r="G3">
        <v>5109</v>
      </c>
      <c r="H3">
        <v>2993</v>
      </c>
      <c r="I3" s="52">
        <f>SUM(D3:H3)</f>
        <v>21525</v>
      </c>
      <c r="J3" s="17">
        <v>293</v>
      </c>
      <c r="K3" s="15">
        <f>SUM(J3/D3)</f>
        <v>6.2620217995298141E-2</v>
      </c>
      <c r="L3" s="8">
        <v>699</v>
      </c>
      <c r="M3" s="15">
        <f>SUM(L3/E3)</f>
        <v>0.12963649851632048</v>
      </c>
      <c r="N3" s="8">
        <v>486</v>
      </c>
      <c r="O3" s="15">
        <f>SUM(N3/F3)</f>
        <v>0.14498806682577567</v>
      </c>
      <c r="P3" s="8">
        <v>915</v>
      </c>
      <c r="Q3" s="15">
        <f>SUM(P3/G3)</f>
        <v>0.17909571344685848</v>
      </c>
      <c r="R3" s="8">
        <v>427</v>
      </c>
      <c r="S3" s="15">
        <f>SUM(R3/H3)</f>
        <v>0.14266622118275976</v>
      </c>
      <c r="T3" s="52">
        <f>SUM(J3+L3+N3+P3+R3)</f>
        <v>2820</v>
      </c>
      <c r="U3" s="95">
        <f>SUM(T3/I3)</f>
        <v>0.13101045296167246</v>
      </c>
      <c r="V3" s="67"/>
    </row>
    <row r="4" spans="1:22" ht="15.75" thickBot="1" x14ac:dyDescent="0.3">
      <c r="A4" s="1" t="s">
        <v>157</v>
      </c>
      <c r="B4" s="5" t="s">
        <v>12</v>
      </c>
      <c r="C4" t="str">
        <f>IF(IFERROR(U4, 0) &gt; 0, IF(U4&lt;75%,"&lt;75%",IF(U4&lt;90%,"75-90%",IF(U4&lt;100%,"90-99%","100%"))), "")</f>
        <v>&lt;75%</v>
      </c>
      <c r="D4">
        <v>251</v>
      </c>
      <c r="E4">
        <v>421</v>
      </c>
      <c r="F4">
        <v>491</v>
      </c>
      <c r="G4">
        <v>823</v>
      </c>
      <c r="H4">
        <v>231</v>
      </c>
      <c r="I4" s="52">
        <f>SUM(D4:H4)</f>
        <v>2217</v>
      </c>
      <c r="J4">
        <v>106</v>
      </c>
      <c r="K4" s="15">
        <f>SUM(J4/D4)</f>
        <v>0.42231075697211157</v>
      </c>
      <c r="L4" s="8">
        <v>172</v>
      </c>
      <c r="M4" s="15">
        <f>SUM(L4/E4)</f>
        <v>0.40855106888361042</v>
      </c>
      <c r="N4" s="8">
        <v>136</v>
      </c>
      <c r="O4" s="15">
        <f>SUM(N4/F4)</f>
        <v>0.27698574338085541</v>
      </c>
      <c r="P4" s="8">
        <v>102</v>
      </c>
      <c r="Q4" s="15">
        <f>SUM(P4/G4)</f>
        <v>0.12393681652490887</v>
      </c>
      <c r="R4" s="8">
        <v>71</v>
      </c>
      <c r="S4" s="15">
        <f>SUM(R4/H4)</f>
        <v>0.30735930735930733</v>
      </c>
      <c r="T4" s="52">
        <f>SUM(J4+L4+N4+P4+R4)</f>
        <v>587</v>
      </c>
      <c r="U4" s="95">
        <f>SUM(T4/I4)</f>
        <v>0.2647722147045557</v>
      </c>
      <c r="V4" s="67"/>
    </row>
    <row r="5" spans="1:22" ht="15.75" thickBot="1" x14ac:dyDescent="0.3">
      <c r="A5" s="1" t="s">
        <v>124</v>
      </c>
      <c r="B5" s="5" t="s">
        <v>12</v>
      </c>
      <c r="C5" t="str">
        <f>IF(IFERROR(U5, 0) &gt; 0, IF(U5&lt;75%,"&lt;75%",IF(U5&lt;90%,"75-90%",IF(U5&lt;100%,"90-99%","100%"))), "")</f>
        <v>&lt;75%</v>
      </c>
      <c r="D5" s="13"/>
      <c r="E5" s="13"/>
      <c r="F5" s="13"/>
      <c r="G5" s="13"/>
      <c r="H5" s="4">
        <v>1459</v>
      </c>
      <c r="I5" s="52">
        <f>SUM(D5:H5)</f>
        <v>1459</v>
      </c>
      <c r="J5" s="13"/>
      <c r="K5" s="16"/>
      <c r="L5" s="12"/>
      <c r="M5" s="16"/>
      <c r="N5" s="12"/>
      <c r="O5" s="16"/>
      <c r="P5" s="12"/>
      <c r="Q5" s="16"/>
      <c r="R5" s="8">
        <v>465</v>
      </c>
      <c r="S5" s="15">
        <f>SUM(R5/H5)</f>
        <v>0.31871144619602465</v>
      </c>
      <c r="T5" s="52">
        <v>465</v>
      </c>
      <c r="U5" s="95">
        <v>0.32</v>
      </c>
      <c r="V5" s="67"/>
    </row>
    <row r="6" spans="1:22" ht="15.75" thickBot="1" x14ac:dyDescent="0.3">
      <c r="A6" s="1" t="s">
        <v>168</v>
      </c>
      <c r="B6" s="5" t="s">
        <v>12</v>
      </c>
      <c r="C6" t="str">
        <f>IF(IFERROR(U6, 0) &gt; 0, IF(U6&lt;75%,"&lt;75%",IF(U6&lt;90%,"75-90%",IF(U6&lt;100%,"90-99%","100%"))), "")</f>
        <v>&lt;75%</v>
      </c>
      <c r="D6" s="4">
        <v>16754</v>
      </c>
      <c r="E6" s="4">
        <v>18071</v>
      </c>
      <c r="F6" s="4">
        <v>18898</v>
      </c>
      <c r="G6" s="4">
        <v>21269</v>
      </c>
      <c r="H6" s="4">
        <v>20263</v>
      </c>
      <c r="I6" s="52">
        <f>SUM(D6:H6)</f>
        <v>95255</v>
      </c>
      <c r="J6">
        <v>8775</v>
      </c>
      <c r="K6" s="15">
        <f>SUM(J6/D6)</f>
        <v>0.52375552106959533</v>
      </c>
      <c r="L6" s="8">
        <v>7008</v>
      </c>
      <c r="M6" s="15">
        <f>SUM(L6/E6)</f>
        <v>0.38780366332798405</v>
      </c>
      <c r="N6" s="8">
        <v>6960</v>
      </c>
      <c r="O6" s="15">
        <f>SUM(N6/F6)</f>
        <v>0.3682929410519632</v>
      </c>
      <c r="P6" s="8">
        <v>5514</v>
      </c>
      <c r="Q6" s="15">
        <f>SUM(P6/G6)</f>
        <v>0.25925055244722367</v>
      </c>
      <c r="R6" s="8">
        <v>4153</v>
      </c>
      <c r="S6" s="15">
        <f>SUM(R6/H6)</f>
        <v>0.20495484380397769</v>
      </c>
      <c r="T6" s="52">
        <f>SUM(J6+L6+N6+P6+R6)</f>
        <v>32410</v>
      </c>
      <c r="U6" s="95">
        <f>SUM(T6/I6)</f>
        <v>0.34024460658233163</v>
      </c>
      <c r="V6" s="67"/>
    </row>
    <row r="7" spans="1:22" ht="15.75" thickBot="1" x14ac:dyDescent="0.3">
      <c r="A7" s="1" t="s">
        <v>39</v>
      </c>
      <c r="B7" s="5" t="s">
        <v>12</v>
      </c>
      <c r="C7" t="str">
        <f>IF(IFERROR(U7, 0) &gt; 0, IF(U7&lt;75%,"&lt;75%",IF(U7&lt;90%,"75-90%",IF(U7&lt;100%,"90-99%","100%"))), "")</f>
        <v>&lt;75%</v>
      </c>
      <c r="D7">
        <v>1383</v>
      </c>
      <c r="E7">
        <v>2157</v>
      </c>
      <c r="F7">
        <v>1988</v>
      </c>
      <c r="G7">
        <v>2769</v>
      </c>
      <c r="H7">
        <v>2351</v>
      </c>
      <c r="I7" s="52">
        <f>SUM(D7:H7)</f>
        <v>10648</v>
      </c>
      <c r="J7" s="17">
        <v>372</v>
      </c>
      <c r="K7" s="15">
        <f>SUM(J7/D7)</f>
        <v>0.26898047722342733</v>
      </c>
      <c r="L7" s="8">
        <v>587</v>
      </c>
      <c r="M7" s="15">
        <f>SUM(L7/E7)</f>
        <v>0.27213722763096893</v>
      </c>
      <c r="N7" s="8">
        <v>728</v>
      </c>
      <c r="O7" s="15">
        <f>SUM(N7/F7)</f>
        <v>0.36619718309859156</v>
      </c>
      <c r="P7" s="8">
        <v>1080</v>
      </c>
      <c r="Q7" s="15">
        <f>SUM(P7/G7)</f>
        <v>0.39003250270855905</v>
      </c>
      <c r="R7" s="8">
        <v>1273</v>
      </c>
      <c r="S7" s="15">
        <f>SUM(R7/H7)</f>
        <v>0.54147171416418549</v>
      </c>
      <c r="T7" s="52">
        <f>SUM(J7+L7+N7+P7+R7)</f>
        <v>4040</v>
      </c>
      <c r="U7" s="95">
        <f>SUM(T7/I7)</f>
        <v>0.37941397445529679</v>
      </c>
      <c r="V7" s="67"/>
    </row>
    <row r="8" spans="1:22" ht="15.75" thickBot="1" x14ac:dyDescent="0.3">
      <c r="A8" s="1" t="s">
        <v>203</v>
      </c>
      <c r="B8" s="5" t="s">
        <v>12</v>
      </c>
      <c r="C8" t="str">
        <f>IF(IFERROR(U8, 0) &gt; 0, IF(U8&lt;75%,"&lt;75%",IF(U8&lt;90%,"75-90%",IF(U8&lt;100%,"90-99%","100%"))), "")</f>
        <v>&lt;75%</v>
      </c>
      <c r="D8">
        <v>8252</v>
      </c>
      <c r="E8">
        <v>5995</v>
      </c>
      <c r="F8">
        <v>6131</v>
      </c>
      <c r="G8">
        <v>7450</v>
      </c>
      <c r="H8">
        <v>5144</v>
      </c>
      <c r="I8" s="52">
        <f>SUM(D8:H8)</f>
        <v>32972</v>
      </c>
      <c r="J8">
        <v>5337</v>
      </c>
      <c r="K8" s="15">
        <f>SUM(J8/D8)</f>
        <v>0.646752302472128</v>
      </c>
      <c r="L8" s="8">
        <v>3231</v>
      </c>
      <c r="M8" s="15">
        <f>SUM(L8/E8)</f>
        <v>0.53894912427022523</v>
      </c>
      <c r="N8" s="8">
        <v>2806</v>
      </c>
      <c r="O8" s="15">
        <f>SUM(N8/F8)</f>
        <v>0.45767411515250367</v>
      </c>
      <c r="P8" s="8">
        <v>1494</v>
      </c>
      <c r="Q8" s="15">
        <f>SUM(P8/G8)</f>
        <v>0.20053691275167784</v>
      </c>
      <c r="R8" s="8">
        <v>996</v>
      </c>
      <c r="S8" s="15">
        <f>SUM(R8/H8)</f>
        <v>0.19362363919129083</v>
      </c>
      <c r="T8" s="52">
        <f>SUM(J8+L8+N8+P8+R8)</f>
        <v>13864</v>
      </c>
      <c r="U8" s="95">
        <f>SUM(T8/I8)</f>
        <v>0.42047798131748149</v>
      </c>
      <c r="V8" s="67"/>
    </row>
    <row r="9" spans="1:22" ht="15.75" thickBot="1" x14ac:dyDescent="0.3">
      <c r="A9" s="1" t="s">
        <v>48</v>
      </c>
      <c r="B9" s="5" t="s">
        <v>12</v>
      </c>
      <c r="C9" t="str">
        <f>IF(IFERROR(U9, 0) &gt; 0, IF(U9&lt;75%,"&lt;75%",IF(U9&lt;90%,"75-90%",IF(U9&lt;100%,"90-99%","100%"))), "")</f>
        <v>&lt;75%</v>
      </c>
      <c r="D9" s="10"/>
      <c r="E9" s="10"/>
      <c r="F9" s="10"/>
      <c r="G9">
        <v>2583</v>
      </c>
      <c r="H9">
        <v>2654</v>
      </c>
      <c r="I9" s="52">
        <f>SUM(D9:H9)</f>
        <v>5237</v>
      </c>
      <c r="J9" s="10"/>
      <c r="K9" s="16"/>
      <c r="L9" s="12"/>
      <c r="M9" s="16"/>
      <c r="N9" s="12"/>
      <c r="O9" s="16"/>
      <c r="P9" s="23">
        <f>Q9*G9</f>
        <v>1162.3500000000001</v>
      </c>
      <c r="Q9" s="15">
        <v>0.45</v>
      </c>
      <c r="R9" s="23">
        <f>S9*H9</f>
        <v>1247.3799999999999</v>
      </c>
      <c r="S9" s="15">
        <v>0.47</v>
      </c>
      <c r="T9" s="85">
        <f>SUM(J9+L9+N9+P9+R9)</f>
        <v>2409.73</v>
      </c>
      <c r="U9" s="95">
        <f>SUM(T9/I9)</f>
        <v>0.46013557380179493</v>
      </c>
      <c r="V9" s="67"/>
    </row>
    <row r="10" spans="1:22" ht="15.75" thickBot="1" x14ac:dyDescent="0.3">
      <c r="A10" s="1" t="s">
        <v>23</v>
      </c>
      <c r="B10" s="5" t="s">
        <v>12</v>
      </c>
      <c r="C10" t="str">
        <f>IF(IFERROR(U10, 0) &gt; 0, IF(U10&lt;75%,"&lt;75%",IF(U10&lt;90%,"75-90%",IF(U10&lt;100%,"90-99%","100%"))), "")</f>
        <v>&lt;75%</v>
      </c>
      <c r="D10">
        <v>84</v>
      </c>
      <c r="E10">
        <v>69</v>
      </c>
      <c r="F10">
        <v>64</v>
      </c>
      <c r="G10">
        <v>64</v>
      </c>
      <c r="H10">
        <v>71</v>
      </c>
      <c r="I10" s="52">
        <f>SUM(D10:H10)</f>
        <v>352</v>
      </c>
      <c r="J10">
        <v>72</v>
      </c>
      <c r="K10" s="15">
        <f>SUM(J10/D10)</f>
        <v>0.8571428571428571</v>
      </c>
      <c r="L10" s="8">
        <v>15</v>
      </c>
      <c r="M10" s="15">
        <f>SUM(L10/E10)</f>
        <v>0.21739130434782608</v>
      </c>
      <c r="N10" s="8">
        <v>20</v>
      </c>
      <c r="O10" s="15">
        <f>SUM(N10/F10)</f>
        <v>0.3125</v>
      </c>
      <c r="P10" s="8">
        <v>31</v>
      </c>
      <c r="Q10" s="15">
        <f>SUM(P10/G10)</f>
        <v>0.484375</v>
      </c>
      <c r="R10" s="8">
        <v>33</v>
      </c>
      <c r="S10" s="15">
        <f>SUM(R10/H10)</f>
        <v>0.46478873239436619</v>
      </c>
      <c r="T10" s="52">
        <f>SUM(J10+L10+N10+P10+R10)</f>
        <v>171</v>
      </c>
      <c r="U10" s="95">
        <f>SUM(T10/I10)</f>
        <v>0.48579545454545453</v>
      </c>
      <c r="V10" s="67"/>
    </row>
    <row r="11" spans="1:22" ht="15.75" thickBot="1" x14ac:dyDescent="0.3">
      <c r="A11" s="1" t="s">
        <v>104</v>
      </c>
      <c r="B11" s="5" t="s">
        <v>12</v>
      </c>
      <c r="C11" t="str">
        <f>IF(IFERROR(U11, 0) &gt; 0, IF(U11&lt;75%,"&lt;75%",IF(U11&lt;90%,"75-90%",IF(U11&lt;100%,"90-99%","100%"))), "")</f>
        <v>&lt;75%</v>
      </c>
      <c r="D11" s="10"/>
      <c r="E11">
        <v>1357</v>
      </c>
      <c r="F11">
        <v>2265</v>
      </c>
      <c r="G11">
        <v>2872</v>
      </c>
      <c r="H11" s="10"/>
      <c r="I11" s="52">
        <f>SUM(D11:H11)</f>
        <v>6494</v>
      </c>
      <c r="J11" s="10"/>
      <c r="K11" s="16"/>
      <c r="L11" s="23">
        <f>M11*E11</f>
        <v>724.63800000000003</v>
      </c>
      <c r="M11" s="15">
        <v>0.53400000000000003</v>
      </c>
      <c r="N11" s="23">
        <f>O11*F11</f>
        <v>1087.2</v>
      </c>
      <c r="O11" s="15">
        <v>0.48</v>
      </c>
      <c r="P11" s="23">
        <f>Q11*G11</f>
        <v>1407.28</v>
      </c>
      <c r="Q11" s="15">
        <v>0.49</v>
      </c>
      <c r="R11" s="12"/>
      <c r="S11" s="16"/>
      <c r="T11" s="85">
        <f>SUM(J11+L11+N11+P11+R11)</f>
        <v>3219.1180000000004</v>
      </c>
      <c r="U11" s="95">
        <f>SUM(T11/I11)</f>
        <v>0.49570649830612878</v>
      </c>
      <c r="V11" s="67"/>
    </row>
    <row r="12" spans="1:22" ht="15.75" thickBot="1" x14ac:dyDescent="0.3">
      <c r="A12" s="1" t="s">
        <v>79</v>
      </c>
      <c r="B12" s="5" t="s">
        <v>12</v>
      </c>
      <c r="C12" t="str">
        <f>IF(IFERROR(U12, 0) &gt; 0, IF(U12&lt;75%,"&lt;75%",IF(U12&lt;90%,"75-90%",IF(U12&lt;100%,"90-99%","100%"))), "")</f>
        <v>&lt;75%</v>
      </c>
      <c r="D12" s="10"/>
      <c r="E12" s="10"/>
      <c r="F12">
        <v>3099</v>
      </c>
      <c r="G12">
        <v>3435</v>
      </c>
      <c r="H12">
        <v>1667</v>
      </c>
      <c r="I12" s="52">
        <f>SUM(D12:H12)</f>
        <v>8201</v>
      </c>
      <c r="J12" s="10"/>
      <c r="K12" s="16"/>
      <c r="L12" s="12"/>
      <c r="M12" s="16"/>
      <c r="N12" s="8">
        <v>1477</v>
      </c>
      <c r="O12" s="15">
        <f>SUM(N12/F12)</f>
        <v>0.47660535656663439</v>
      </c>
      <c r="P12" s="8">
        <v>1632</v>
      </c>
      <c r="Q12" s="15">
        <f>SUM(P12/G12)</f>
        <v>0.47510917030567684</v>
      </c>
      <c r="R12" s="8">
        <v>1005</v>
      </c>
      <c r="S12" s="15">
        <f>SUM(R12/H12)</f>
        <v>0.60287942411517692</v>
      </c>
      <c r="T12" s="52">
        <f>SUM(J12+L12+N12+P12+R12)</f>
        <v>4114</v>
      </c>
      <c r="U12" s="95">
        <f>SUM(T12/I12)</f>
        <v>0.50164614071454705</v>
      </c>
      <c r="V12" s="67"/>
    </row>
    <row r="13" spans="1:22" ht="15.75" thickBot="1" x14ac:dyDescent="0.3">
      <c r="A13" s="1" t="s">
        <v>198</v>
      </c>
      <c r="B13" s="5" t="s">
        <v>12</v>
      </c>
      <c r="C13" t="str">
        <f>IF(IFERROR(U13, 0) &gt; 0, IF(U13&lt;75%,"&lt;75%",IF(U13&lt;90%,"75-90%",IF(U13&lt;100%,"90-99%","100%"))), "")</f>
        <v>&lt;75%</v>
      </c>
      <c r="D13">
        <v>3010</v>
      </c>
      <c r="E13">
        <v>3601</v>
      </c>
      <c r="F13">
        <v>3045</v>
      </c>
      <c r="G13">
        <v>9188</v>
      </c>
      <c r="H13">
        <v>4863</v>
      </c>
      <c r="I13" s="52">
        <f>SUM(D13:H13)</f>
        <v>23707</v>
      </c>
      <c r="J13">
        <v>1404</v>
      </c>
      <c r="K13" s="15">
        <f>SUM(J13/D13)</f>
        <v>0.46644518272425251</v>
      </c>
      <c r="L13" s="8">
        <v>1722</v>
      </c>
      <c r="M13" s="15">
        <f>SUM(L13/E13)</f>
        <v>0.47820049986114971</v>
      </c>
      <c r="N13" s="8">
        <v>931</v>
      </c>
      <c r="O13" s="15">
        <f>SUM(N13/F13)</f>
        <v>0.30574712643678159</v>
      </c>
      <c r="P13" s="8">
        <v>5824</v>
      </c>
      <c r="Q13" s="15">
        <f>SUM(P13/G13)</f>
        <v>0.63387026556377879</v>
      </c>
      <c r="R13" s="8">
        <v>2873</v>
      </c>
      <c r="S13" s="15">
        <f>SUM(R13/H13)</f>
        <v>0.59078757968332307</v>
      </c>
      <c r="T13" s="52">
        <f>SUM(J13+L13+N13+P13+R13)</f>
        <v>12754</v>
      </c>
      <c r="U13" s="95">
        <f>SUM(T13/I13)</f>
        <v>0.53798456152191332</v>
      </c>
      <c r="V13" s="67"/>
    </row>
    <row r="14" spans="1:22" ht="15.75" thickBot="1" x14ac:dyDescent="0.3">
      <c r="A14" s="1" t="s">
        <v>183</v>
      </c>
      <c r="B14" s="5" t="s">
        <v>12</v>
      </c>
      <c r="C14" t="str">
        <f>IF(IFERROR(U14, 0) &gt; 0, IF(U14&lt;75%,"&lt;75%",IF(U14&lt;90%,"75-90%",IF(U14&lt;100%,"90-99%","100%"))), "")</f>
        <v>&lt;75%</v>
      </c>
      <c r="D14">
        <v>7717</v>
      </c>
      <c r="E14">
        <v>7859</v>
      </c>
      <c r="F14">
        <v>11609</v>
      </c>
      <c r="G14">
        <v>13930</v>
      </c>
      <c r="H14">
        <v>11418</v>
      </c>
      <c r="I14" s="52">
        <f>SUM(D14:H14)</f>
        <v>52533</v>
      </c>
      <c r="J14">
        <v>4889</v>
      </c>
      <c r="K14" s="15">
        <f>SUM(J14/D14)</f>
        <v>0.63353634832188677</v>
      </c>
      <c r="L14" s="8">
        <v>5208</v>
      </c>
      <c r="M14" s="15">
        <f>SUM(L14/E14)</f>
        <v>0.66267973024557836</v>
      </c>
      <c r="N14" s="8">
        <v>8898</v>
      </c>
      <c r="O14" s="15">
        <f>SUM(N14/F14)</f>
        <v>0.76647428719097255</v>
      </c>
      <c r="P14" s="8">
        <v>4063</v>
      </c>
      <c r="Q14" s="15">
        <f>SUM(P14/G14)</f>
        <v>0.29167264895908113</v>
      </c>
      <c r="R14" s="8">
        <v>5481</v>
      </c>
      <c r="S14" s="15">
        <f>SUM(R14/H14)</f>
        <v>0.48003152916447717</v>
      </c>
      <c r="T14" s="52">
        <f>SUM(J14+L14+N14+P14+R14)</f>
        <v>28539</v>
      </c>
      <c r="U14" s="95">
        <f>SUM(T14/I14)</f>
        <v>0.54325852321397983</v>
      </c>
      <c r="V14" s="67"/>
    </row>
    <row r="15" spans="1:22" ht="15.75" thickBot="1" x14ac:dyDescent="0.3">
      <c r="A15" s="1" t="s">
        <v>170</v>
      </c>
      <c r="B15" s="5" t="s">
        <v>12</v>
      </c>
      <c r="C15" t="str">
        <f>IF(IFERROR(U15, 0) &gt; 0, IF(U15&lt;75%,"&lt;75%",IF(U15&lt;90%,"75-90%",IF(U15&lt;100%,"90-99%","100%"))), "")</f>
        <v>&lt;75%</v>
      </c>
      <c r="D15">
        <v>7893</v>
      </c>
      <c r="E15">
        <v>12360</v>
      </c>
      <c r="F15">
        <v>13471</v>
      </c>
      <c r="G15">
        <v>13248</v>
      </c>
      <c r="H15">
        <v>12701</v>
      </c>
      <c r="I15" s="52">
        <f>SUM(D15:H15)</f>
        <v>59673</v>
      </c>
      <c r="J15" s="14">
        <f>K15*D15</f>
        <v>3236.1299999999997</v>
      </c>
      <c r="K15" s="15">
        <v>0.41</v>
      </c>
      <c r="L15" s="23">
        <f>M15*E15</f>
        <v>7539.5999999999995</v>
      </c>
      <c r="M15" s="15">
        <v>0.61</v>
      </c>
      <c r="N15" s="23">
        <f>O15*F15</f>
        <v>7543.7600000000011</v>
      </c>
      <c r="O15" s="15">
        <v>0.56000000000000005</v>
      </c>
      <c r="P15" s="23">
        <f>Q15*G15</f>
        <v>5961.6</v>
      </c>
      <c r="Q15" s="15">
        <v>0.45</v>
      </c>
      <c r="R15" s="23">
        <f>S15*H15</f>
        <v>8890.6999999999989</v>
      </c>
      <c r="S15" s="15">
        <v>0.7</v>
      </c>
      <c r="T15" s="85">
        <f>SUM(J15+L15+N15+P15+R15)</f>
        <v>33171.79</v>
      </c>
      <c r="U15" s="95">
        <f>SUM(T15/I15)</f>
        <v>0.55589278233036721</v>
      </c>
      <c r="V15" s="67"/>
    </row>
    <row r="16" spans="1:22" ht="15.75" thickBot="1" x14ac:dyDescent="0.3">
      <c r="A16" s="1" t="s">
        <v>222</v>
      </c>
      <c r="B16" s="5" t="s">
        <v>12</v>
      </c>
      <c r="C16" t="str">
        <f>IF(IFERROR(U16, 0) &gt; 0, IF(U16&lt;75%,"&lt;75%",IF(U16&lt;90%,"75-90%",IF(U16&lt;100%,"90-99%","100%"))), "")</f>
        <v>&lt;75%</v>
      </c>
      <c r="D16" s="10"/>
      <c r="E16" s="10"/>
      <c r="F16" s="10"/>
      <c r="G16">
        <v>4612</v>
      </c>
      <c r="H16">
        <v>4761</v>
      </c>
      <c r="I16" s="52">
        <f>SUM(D16:H16)</f>
        <v>9373</v>
      </c>
      <c r="J16" s="10"/>
      <c r="K16" s="16"/>
      <c r="L16" s="12"/>
      <c r="M16" s="16"/>
      <c r="N16" s="12"/>
      <c r="O16" s="16"/>
      <c r="P16" s="8">
        <f>Q16*G16</f>
        <v>2112.2960000000003</v>
      </c>
      <c r="Q16" s="15">
        <v>0.45800000000000002</v>
      </c>
      <c r="R16" s="8">
        <f>S16*H16</f>
        <v>3142.26</v>
      </c>
      <c r="S16" s="15">
        <v>0.66</v>
      </c>
      <c r="T16" s="85">
        <f>SUM(J16+L16+N16+P16+R16)</f>
        <v>5254.5560000000005</v>
      </c>
      <c r="U16" s="95">
        <f>SUM(T16/I16)</f>
        <v>0.56060556918809357</v>
      </c>
      <c r="V16" s="67"/>
    </row>
    <row r="17" spans="1:22" ht="15.75" thickBot="1" x14ac:dyDescent="0.3">
      <c r="A17" s="1" t="s">
        <v>194</v>
      </c>
      <c r="B17" s="5" t="s">
        <v>12</v>
      </c>
      <c r="C17" t="str">
        <f>IF(IFERROR(U17, 0) &gt; 0, IF(U17&lt;75%,"&lt;75%",IF(U17&lt;90%,"75-90%",IF(U17&lt;100%,"90-99%","100%"))), "")</f>
        <v>&lt;75%</v>
      </c>
      <c r="D17">
        <v>2221</v>
      </c>
      <c r="E17">
        <v>13062</v>
      </c>
      <c r="F17">
        <v>15049</v>
      </c>
      <c r="G17">
        <v>19150</v>
      </c>
      <c r="H17">
        <v>14891</v>
      </c>
      <c r="I17" s="52">
        <f>SUM(D17:H17)</f>
        <v>64373</v>
      </c>
      <c r="J17" s="17">
        <v>1515</v>
      </c>
      <c r="K17" s="15">
        <f>SUM(J17/D17)</f>
        <v>0.68212516884286356</v>
      </c>
      <c r="L17" s="8">
        <v>8020</v>
      </c>
      <c r="M17" s="15">
        <f>SUM(L17/E17)</f>
        <v>0.61399479405910273</v>
      </c>
      <c r="N17" s="8">
        <v>7885</v>
      </c>
      <c r="O17" s="15">
        <f>SUM(N17/F17)</f>
        <v>0.52395508007176561</v>
      </c>
      <c r="P17" s="8">
        <v>11907</v>
      </c>
      <c r="Q17" s="15">
        <f>SUM(P17/G17)</f>
        <v>0.62177545691906</v>
      </c>
      <c r="R17" s="8">
        <v>8665</v>
      </c>
      <c r="S17" s="15">
        <f>SUM(R17/H17)</f>
        <v>0.58189510442549186</v>
      </c>
      <c r="T17" s="52">
        <f>SUM(J17+L17+N17+P17+R17)</f>
        <v>37992</v>
      </c>
      <c r="U17" s="95">
        <f>SUM(T17/I17)</f>
        <v>0.59018532614605501</v>
      </c>
      <c r="V17" s="67"/>
    </row>
    <row r="18" spans="1:22" ht="15.75" thickBot="1" x14ac:dyDescent="0.3">
      <c r="A18" s="1" t="s">
        <v>140</v>
      </c>
      <c r="B18" s="5" t="s">
        <v>12</v>
      </c>
      <c r="C18" t="str">
        <f>IF(IFERROR(U18, 0) &gt; 0, IF(U18&lt;75%,"&lt;75%",IF(U18&lt;90%,"75-90%",IF(U18&lt;100%,"90-99%","100%"))), "")</f>
        <v>&lt;75%</v>
      </c>
      <c r="D18">
        <v>1649</v>
      </c>
      <c r="E18">
        <v>2227</v>
      </c>
      <c r="F18">
        <v>2604</v>
      </c>
      <c r="G18">
        <v>2446</v>
      </c>
      <c r="H18" s="10"/>
      <c r="I18" s="52">
        <f>SUM(D18:H18)</f>
        <v>8926</v>
      </c>
      <c r="J18" s="17">
        <v>1348</v>
      </c>
      <c r="K18" s="15">
        <f>SUM(J18/D18)</f>
        <v>0.81746513038204971</v>
      </c>
      <c r="L18" s="8">
        <v>1411</v>
      </c>
      <c r="M18" s="15">
        <f>SUM(L18/E18)</f>
        <v>0.63358778625954193</v>
      </c>
      <c r="N18" s="8">
        <v>1716</v>
      </c>
      <c r="O18" s="15">
        <f>SUM(N18/F18)</f>
        <v>0.65898617511520741</v>
      </c>
      <c r="P18" s="8">
        <v>1484</v>
      </c>
      <c r="Q18" s="15">
        <f>SUM(P18/G18)</f>
        <v>0.60670482420278005</v>
      </c>
      <c r="R18" s="12"/>
      <c r="S18" s="16"/>
      <c r="T18" s="52">
        <f>SUM(J18+L18+N18+P18+R18)</f>
        <v>5959</v>
      </c>
      <c r="U18" s="95">
        <f>SUM(T18/I18)</f>
        <v>0.66760026887743673</v>
      </c>
      <c r="V18" s="67"/>
    </row>
    <row r="19" spans="1:22" ht="15.75" thickBot="1" x14ac:dyDescent="0.3">
      <c r="A19" s="1" t="s">
        <v>187</v>
      </c>
      <c r="B19" s="5" t="s">
        <v>12</v>
      </c>
      <c r="C19" t="str">
        <f>IF(IFERROR(U19, 0) &gt; 0, IF(U19&lt;75%,"&lt;75%",IF(U19&lt;90%,"75-90%",IF(U19&lt;100%,"90-99%","100%"))), "")</f>
        <v>&lt;75%</v>
      </c>
      <c r="D19">
        <v>759</v>
      </c>
      <c r="E19">
        <v>2238</v>
      </c>
      <c r="F19">
        <v>1943</v>
      </c>
      <c r="G19">
        <v>1624</v>
      </c>
      <c r="H19">
        <v>1429</v>
      </c>
      <c r="I19" s="52">
        <f>SUM(D19:H19)</f>
        <v>7993</v>
      </c>
      <c r="J19" s="17">
        <v>660</v>
      </c>
      <c r="K19" s="15">
        <f>SUM(J19/D19)</f>
        <v>0.86956521739130432</v>
      </c>
      <c r="L19" s="8">
        <v>1602</v>
      </c>
      <c r="M19" s="15">
        <f>SUM(L19/E19)</f>
        <v>0.71581769436997322</v>
      </c>
      <c r="N19" s="8">
        <v>1239</v>
      </c>
      <c r="O19" s="15">
        <f>SUM(N19/F19)</f>
        <v>0.63767370046320127</v>
      </c>
      <c r="P19" s="8">
        <v>979</v>
      </c>
      <c r="Q19" s="15">
        <f>SUM(P19/G19)</f>
        <v>0.60283251231527091</v>
      </c>
      <c r="R19" s="8">
        <v>909</v>
      </c>
      <c r="S19" s="15">
        <f>SUM(R19/H19)</f>
        <v>0.63610916724982502</v>
      </c>
      <c r="T19" s="52">
        <f>SUM(J19+L19+N19+P19+R19)</f>
        <v>5389</v>
      </c>
      <c r="U19" s="95">
        <f>SUM(T19/I19)</f>
        <v>0.67421493807081201</v>
      </c>
      <c r="V19" s="67"/>
    </row>
    <row r="20" spans="1:22" ht="15.75" thickBot="1" x14ac:dyDescent="0.3">
      <c r="A20" s="1" t="s">
        <v>110</v>
      </c>
      <c r="B20" s="5" t="s">
        <v>12</v>
      </c>
      <c r="C20" t="str">
        <f>IF(IFERROR(U20, 0) &gt; 0, IF(U20&lt;75%,"&lt;75%",IF(U20&lt;90%,"75-90%",IF(U20&lt;100%,"90-99%","100%"))), "")</f>
        <v>&lt;75%</v>
      </c>
      <c r="D20" s="13"/>
      <c r="E20" s="13"/>
      <c r="F20" s="13"/>
      <c r="G20" s="13"/>
      <c r="H20" s="13"/>
      <c r="I20" s="52">
        <v>12404</v>
      </c>
      <c r="J20" s="10"/>
      <c r="K20" s="16"/>
      <c r="L20" s="12"/>
      <c r="M20" s="16"/>
      <c r="N20" s="12"/>
      <c r="O20" s="16"/>
      <c r="P20" s="12"/>
      <c r="Q20" s="16"/>
      <c r="R20" s="12"/>
      <c r="S20" s="16"/>
      <c r="T20" s="52">
        <v>8437</v>
      </c>
      <c r="U20" s="95">
        <f>SUM(T20/I20)</f>
        <v>0.68018381167365372</v>
      </c>
      <c r="V20" s="67"/>
    </row>
    <row r="21" spans="1:22" ht="15.75" thickBot="1" x14ac:dyDescent="0.3">
      <c r="A21" s="1" t="s">
        <v>100</v>
      </c>
      <c r="B21" s="5" t="s">
        <v>12</v>
      </c>
      <c r="C21" t="str">
        <f>IF(IFERROR(U21, 0) &gt; 0, IF(U21&lt;75%,"&lt;75%",IF(U21&lt;90%,"75-90%",IF(U21&lt;100%,"90-99%","100%"))), "")</f>
        <v>&lt;75%</v>
      </c>
      <c r="D21" s="12"/>
      <c r="E21" s="12"/>
      <c r="F21" s="12"/>
      <c r="G21" s="12"/>
      <c r="H21" s="8">
        <v>18376</v>
      </c>
      <c r="I21" s="52">
        <f>SUM(D21:H21)</f>
        <v>18376</v>
      </c>
      <c r="J21" s="10"/>
      <c r="K21" s="16"/>
      <c r="L21" s="12"/>
      <c r="M21" s="16"/>
      <c r="N21" s="12"/>
      <c r="O21" s="16"/>
      <c r="P21" s="12"/>
      <c r="Q21" s="16"/>
      <c r="R21" s="8">
        <v>12507</v>
      </c>
      <c r="S21" s="15">
        <f>SUM(R21/H21)</f>
        <v>0.68061602089682194</v>
      </c>
      <c r="T21" s="52">
        <f>SUM(J21+L21+N21+P21+R21)</f>
        <v>12507</v>
      </c>
      <c r="U21" s="95">
        <f>SUM(T21/I21)</f>
        <v>0.68061602089682194</v>
      </c>
      <c r="V21" s="67"/>
    </row>
    <row r="22" spans="1:22" ht="15.75" thickBot="1" x14ac:dyDescent="0.3">
      <c r="A22" s="1" t="s">
        <v>134</v>
      </c>
      <c r="B22" s="5" t="s">
        <v>12</v>
      </c>
      <c r="C22" t="str">
        <f>IF(IFERROR(U22, 0) &gt; 0, IF(U22&lt;75%,"&lt;75%",IF(U22&lt;90%,"75-90%",IF(U22&lt;100%,"90-99%","100%"))), "")</f>
        <v>&lt;75%</v>
      </c>
      <c r="D22" s="10"/>
      <c r="E22">
        <v>822</v>
      </c>
      <c r="F22">
        <v>667</v>
      </c>
      <c r="G22">
        <v>621</v>
      </c>
      <c r="H22">
        <v>733</v>
      </c>
      <c r="I22" s="52">
        <f>SUM(D22:H22)</f>
        <v>2843</v>
      </c>
      <c r="J22" s="13"/>
      <c r="K22" s="16"/>
      <c r="L22" s="8">
        <v>619</v>
      </c>
      <c r="M22" s="15">
        <f>SUM(L22/E22)</f>
        <v>0.75304136253041365</v>
      </c>
      <c r="N22" s="8">
        <v>460</v>
      </c>
      <c r="O22" s="15">
        <f>SUM(N22/F22)</f>
        <v>0.68965517241379315</v>
      </c>
      <c r="P22" s="8">
        <v>314</v>
      </c>
      <c r="Q22" s="15">
        <f>SUM(P22/G22)</f>
        <v>0.50563607085346218</v>
      </c>
      <c r="R22" s="8">
        <v>543</v>
      </c>
      <c r="S22" s="15">
        <f>SUM(R22/H22)</f>
        <v>0.74079126875852663</v>
      </c>
      <c r="T22" s="52">
        <f>SUM(J22+L22+N22+P22+R22)</f>
        <v>1936</v>
      </c>
      <c r="U22" s="95">
        <f>SUM(T22/I22)</f>
        <v>0.68097080548716149</v>
      </c>
      <c r="V22" s="67"/>
    </row>
    <row r="23" spans="1:22" ht="15.75" thickBot="1" x14ac:dyDescent="0.3">
      <c r="A23" s="1" t="s">
        <v>98</v>
      </c>
      <c r="B23" s="5" t="s">
        <v>12</v>
      </c>
      <c r="C23" t="str">
        <f>IF(IFERROR(U23, 0) &gt; 0, IF(U23&lt;75%,"&lt;75%",IF(U23&lt;90%,"75-90%",IF(U23&lt;100%,"90-99%","100%"))), "")</f>
        <v>&lt;75%</v>
      </c>
      <c r="D23">
        <v>3642</v>
      </c>
      <c r="E23">
        <v>3822</v>
      </c>
      <c r="F23">
        <v>3972</v>
      </c>
      <c r="G23">
        <v>6018</v>
      </c>
      <c r="H23">
        <v>3994</v>
      </c>
      <c r="I23" s="52">
        <f>SUM(D23:H23)</f>
        <v>21448</v>
      </c>
      <c r="J23" s="17">
        <v>2577</v>
      </c>
      <c r="K23" s="15">
        <f>SUM(J23/D23)</f>
        <v>0.70757825370675453</v>
      </c>
      <c r="L23" s="8">
        <v>2342</v>
      </c>
      <c r="M23" s="15">
        <f>SUM(L23/E23)</f>
        <v>0.61276818419675561</v>
      </c>
      <c r="N23" s="8">
        <v>2257</v>
      </c>
      <c r="O23" s="15">
        <f>SUM(N23/F23)</f>
        <v>0.5682275931520645</v>
      </c>
      <c r="P23" s="8">
        <v>3973</v>
      </c>
      <c r="Q23" s="15">
        <f>SUM(P23/G23)</f>
        <v>0.66018610834164171</v>
      </c>
      <c r="R23" s="8">
        <v>3465</v>
      </c>
      <c r="S23" s="15">
        <f>SUM(R23/H23)</f>
        <v>0.86755132699048576</v>
      </c>
      <c r="T23" s="52">
        <f>SUM(J23+L23+N23+P23+R23)</f>
        <v>14614</v>
      </c>
      <c r="U23" s="95">
        <f>SUM(T23/I23)</f>
        <v>0.68136889220440133</v>
      </c>
      <c r="V23" s="67"/>
    </row>
    <row r="24" spans="1:22" ht="15.75" thickBot="1" x14ac:dyDescent="0.3">
      <c r="A24" s="1" t="s">
        <v>81</v>
      </c>
      <c r="B24" s="5" t="s">
        <v>12</v>
      </c>
      <c r="C24" t="str">
        <f>IF(IFERROR(U24, 0) &gt; 0, IF(U24&lt;75%,"&lt;75%",IF(U24&lt;90%,"75-90%",IF(U24&lt;100%,"90-99%","100%"))), "")</f>
        <v>&lt;75%</v>
      </c>
      <c r="D24" s="10"/>
      <c r="E24">
        <v>919</v>
      </c>
      <c r="F24">
        <v>4469</v>
      </c>
      <c r="G24">
        <v>5326</v>
      </c>
      <c r="H24">
        <v>5205</v>
      </c>
      <c r="I24" s="52">
        <f>SUM(D24:H24)</f>
        <v>15919</v>
      </c>
      <c r="J24" s="10"/>
      <c r="K24" s="16"/>
      <c r="L24" s="8">
        <v>670</v>
      </c>
      <c r="M24" s="15">
        <f>SUM(L24/E24)</f>
        <v>0.72905331882480962</v>
      </c>
      <c r="N24" s="8">
        <v>3299</v>
      </c>
      <c r="O24" s="15">
        <f>SUM(N24/F24)</f>
        <v>0.73819646453345267</v>
      </c>
      <c r="P24" s="8">
        <v>3375</v>
      </c>
      <c r="Q24" s="15">
        <f>SUM(P24/G24)</f>
        <v>0.63368381524596318</v>
      </c>
      <c r="R24" s="8">
        <v>3626</v>
      </c>
      <c r="S24" s="15">
        <f>SUM(R24/H24)</f>
        <v>0.69663784822286268</v>
      </c>
      <c r="T24" s="52">
        <f>SUM(J24+L24+N24+P24+R24)</f>
        <v>10970</v>
      </c>
      <c r="U24" s="95">
        <f>SUM(T24/I24)</f>
        <v>0.68911363779131851</v>
      </c>
      <c r="V24" s="67"/>
    </row>
    <row r="25" spans="1:22" ht="15.75" thickBot="1" x14ac:dyDescent="0.3">
      <c r="A25" s="1" t="s">
        <v>114</v>
      </c>
      <c r="B25" s="5" t="s">
        <v>12</v>
      </c>
      <c r="C25" t="str">
        <f>IF(IFERROR(U25, 0) &gt; 0, IF(U25&lt;75%,"&lt;75%",IF(U25&lt;90%,"75-90%",IF(U25&lt;100%,"90-99%","100%"))), "")</f>
        <v>&lt;75%</v>
      </c>
      <c r="D25">
        <v>1207</v>
      </c>
      <c r="E25">
        <v>888</v>
      </c>
      <c r="F25">
        <v>476</v>
      </c>
      <c r="G25">
        <v>2204</v>
      </c>
      <c r="H25">
        <v>1765</v>
      </c>
      <c r="I25" s="52">
        <f>SUM(D25:H25)</f>
        <v>6540</v>
      </c>
      <c r="J25" s="17">
        <v>883</v>
      </c>
      <c r="K25" s="15">
        <f>SUM(J25/D25)</f>
        <v>0.73156586578293292</v>
      </c>
      <c r="L25" s="8">
        <v>614</v>
      </c>
      <c r="M25" s="15">
        <f>SUM(L25/E25)</f>
        <v>0.69144144144144148</v>
      </c>
      <c r="N25" s="8">
        <v>320</v>
      </c>
      <c r="O25" s="15">
        <f>SUM(N25/F25)</f>
        <v>0.67226890756302526</v>
      </c>
      <c r="P25" s="8">
        <v>1764</v>
      </c>
      <c r="Q25" s="15">
        <f>SUM(P25/G25)</f>
        <v>0.80036297640653353</v>
      </c>
      <c r="R25" s="8">
        <v>982</v>
      </c>
      <c r="S25" s="15">
        <f>SUM(R25/H25)</f>
        <v>0.55637393767705379</v>
      </c>
      <c r="T25" s="52">
        <f>SUM(J25+L25+N25+P25+R25)</f>
        <v>4563</v>
      </c>
      <c r="U25" s="95">
        <f>SUM(T25/I25)</f>
        <v>0.69770642201834865</v>
      </c>
      <c r="V25" s="67"/>
    </row>
    <row r="26" spans="1:22" ht="15.75" thickBot="1" x14ac:dyDescent="0.3">
      <c r="A26" s="1" t="s">
        <v>58</v>
      </c>
      <c r="B26" s="5" t="s">
        <v>12</v>
      </c>
      <c r="C26" t="str">
        <f>IF(IFERROR(U26, 0) &gt; 0, IF(U26&lt;75%,"&lt;75%",IF(U26&lt;90%,"75-90%",IF(U26&lt;100%,"90-99%","100%"))), "")</f>
        <v>&lt;75%</v>
      </c>
      <c r="D26" s="10"/>
      <c r="E26" s="10"/>
      <c r="F26">
        <v>3525</v>
      </c>
      <c r="G26">
        <v>4236</v>
      </c>
      <c r="H26">
        <v>5253</v>
      </c>
      <c r="I26" s="52">
        <f>SUM(D26:H26)</f>
        <v>13014</v>
      </c>
      <c r="J26" s="10"/>
      <c r="K26" s="16"/>
      <c r="L26" s="12"/>
      <c r="M26" s="16"/>
      <c r="N26" s="8">
        <v>3139</v>
      </c>
      <c r="O26" s="15">
        <f>SUM(N26/F26)</f>
        <v>0.8904964539007092</v>
      </c>
      <c r="P26" s="8">
        <v>3403</v>
      </c>
      <c r="Q26" s="15">
        <f>SUM(P26/G26)</f>
        <v>0.80335221907459864</v>
      </c>
      <c r="R26" s="8">
        <v>2657</v>
      </c>
      <c r="S26" s="15">
        <f>SUM(R26/H26)</f>
        <v>0.50580620597753667</v>
      </c>
      <c r="T26" s="52">
        <f>SUM(J26+L26+N26+P26+R26)</f>
        <v>9199</v>
      </c>
      <c r="U26" s="95">
        <f>SUM(T26/I26)</f>
        <v>0.70685415706162591</v>
      </c>
      <c r="V26" s="67"/>
    </row>
    <row r="27" spans="1:22" ht="15.75" thickBot="1" x14ac:dyDescent="0.3">
      <c r="A27" s="1" t="s">
        <v>62</v>
      </c>
      <c r="B27" s="5" t="s">
        <v>12</v>
      </c>
      <c r="C27" t="str">
        <f>IF(IFERROR(U27, 0) &gt; 0, IF(U27&lt;75%,"&lt;75%",IF(U27&lt;90%,"75-90%",IF(U27&lt;100%,"90-99%","100%"))), "")</f>
        <v>&lt;75%</v>
      </c>
      <c r="D27" s="10"/>
      <c r="E27">
        <v>8118</v>
      </c>
      <c r="F27">
        <v>7939</v>
      </c>
      <c r="G27">
        <v>11151</v>
      </c>
      <c r="H27">
        <v>10051</v>
      </c>
      <c r="I27" s="52">
        <f>SUM(D27:H27)</f>
        <v>37259</v>
      </c>
      <c r="J27" s="10"/>
      <c r="K27" s="16"/>
      <c r="L27" s="8">
        <v>4687</v>
      </c>
      <c r="M27" s="15">
        <f>SUM(L27/E27)</f>
        <v>0.57735895540773585</v>
      </c>
      <c r="N27" s="8">
        <v>5497</v>
      </c>
      <c r="O27" s="15">
        <f>SUM(N27/F27)</f>
        <v>0.69240458496032242</v>
      </c>
      <c r="P27" s="8">
        <v>8125</v>
      </c>
      <c r="Q27" s="15">
        <f>SUM(P27/G27)</f>
        <v>0.72863420321047445</v>
      </c>
      <c r="R27" s="8">
        <v>8430</v>
      </c>
      <c r="S27" s="15">
        <f>SUM(R27/H27)</f>
        <v>0.83872251517261964</v>
      </c>
      <c r="T27" s="52">
        <f>SUM(J27+L27+N27+P27+R27)</f>
        <v>26739</v>
      </c>
      <c r="U27" s="95">
        <f>SUM(T27/I27)</f>
        <v>0.71765211089937997</v>
      </c>
      <c r="V27" s="67"/>
    </row>
    <row r="28" spans="1:22" ht="15.75" thickBot="1" x14ac:dyDescent="0.3">
      <c r="A28" s="1" t="s">
        <v>220</v>
      </c>
      <c r="B28" s="5" t="s">
        <v>12</v>
      </c>
      <c r="C28" t="str">
        <f>IF(IFERROR(U28, 0) &gt; 0, IF(U28&lt;75%,"&lt;75%",IF(U28&lt;90%,"75-90%",IF(U28&lt;100%,"90-99%","100%"))), "")</f>
        <v>&lt;75%</v>
      </c>
      <c r="D28" s="10"/>
      <c r="E28" s="10"/>
      <c r="F28">
        <v>1147</v>
      </c>
      <c r="G28">
        <v>2327</v>
      </c>
      <c r="H28">
        <v>1860</v>
      </c>
      <c r="I28" s="52">
        <f>SUM(D28:H28)</f>
        <v>5334</v>
      </c>
      <c r="J28" s="10"/>
      <c r="K28" s="12"/>
      <c r="L28" s="12"/>
      <c r="M28" s="12"/>
      <c r="N28" s="8">
        <v>520</v>
      </c>
      <c r="O28" s="15">
        <f>SUM(N28/F28)</f>
        <v>0.45335658238884047</v>
      </c>
      <c r="P28" s="8">
        <v>1578</v>
      </c>
      <c r="Q28" s="15">
        <f>SUM(P28/G28)</f>
        <v>0.6781263429308122</v>
      </c>
      <c r="R28" s="8">
        <v>1770</v>
      </c>
      <c r="S28" s="15">
        <f>SUM(R28/H28)</f>
        <v>0.95161290322580649</v>
      </c>
      <c r="T28" s="52">
        <f>SUM(J28+L28+N28+P28+R28)</f>
        <v>3868</v>
      </c>
      <c r="U28" s="95">
        <f>SUM(T28/I28)</f>
        <v>0.72515935508061491</v>
      </c>
      <c r="V28" s="67"/>
    </row>
    <row r="29" spans="1:22" ht="15.75" thickBot="1" x14ac:dyDescent="0.3">
      <c r="A29" s="1" t="s">
        <v>27</v>
      </c>
      <c r="B29" s="5" t="s">
        <v>12</v>
      </c>
      <c r="C29" t="str">
        <f>IF(IFERROR(U29, 0) &gt; 0, IF(U29&lt;75%,"&lt;75%",IF(U29&lt;90%,"75-90%",IF(U29&lt;100%,"90-99%","100%"))), "")</f>
        <v>&lt;75%</v>
      </c>
      <c r="D29" s="10"/>
      <c r="E29" s="4">
        <v>8763</v>
      </c>
      <c r="F29" s="4">
        <v>5739</v>
      </c>
      <c r="G29" s="17">
        <v>10089</v>
      </c>
      <c r="H29" s="17">
        <v>5278</v>
      </c>
      <c r="I29" s="52">
        <f>SUM(D29:H29)</f>
        <v>29869</v>
      </c>
      <c r="J29" s="10"/>
      <c r="K29" s="16"/>
      <c r="L29" s="8">
        <v>6397</v>
      </c>
      <c r="M29" s="15">
        <f>SUM(L29/E29)</f>
        <v>0.73000114116170256</v>
      </c>
      <c r="N29" s="8">
        <v>3903</v>
      </c>
      <c r="O29" s="15">
        <f>SUM(N29/F29)</f>
        <v>0.68008363826450602</v>
      </c>
      <c r="P29" s="8">
        <v>8172</v>
      </c>
      <c r="Q29" s="15">
        <f>SUM(P29/G29)</f>
        <v>0.80999107939339876</v>
      </c>
      <c r="R29" s="8">
        <v>3589</v>
      </c>
      <c r="S29" s="15">
        <f>SUM(R29/H29)</f>
        <v>0.67999242137173177</v>
      </c>
      <c r="T29" s="52">
        <f>SUM(J29+L29+N29+P29+R29)</f>
        <v>22061</v>
      </c>
      <c r="U29" s="95">
        <f>SUM(T29/I29)</f>
        <v>0.73859185108306269</v>
      </c>
      <c r="V29" s="67"/>
    </row>
    <row r="30" spans="1:22" ht="15.75" thickBot="1" x14ac:dyDescent="0.3">
      <c r="A30" s="1" t="s">
        <v>42</v>
      </c>
      <c r="B30" s="5" t="s">
        <v>12</v>
      </c>
      <c r="C30" t="str">
        <f>IF(IFERROR(U30, 0) &gt; 0, IF(U30&lt;75%,"&lt;75%",IF(U30&lt;90%,"75-90%",IF(U30&lt;100%,"90-99%","100%"))), "")</f>
        <v>&lt;75%</v>
      </c>
      <c r="D30">
        <v>3791</v>
      </c>
      <c r="E30">
        <v>8474</v>
      </c>
      <c r="F30">
        <v>5625</v>
      </c>
      <c r="G30">
        <v>10546</v>
      </c>
      <c r="H30">
        <v>8856</v>
      </c>
      <c r="I30" s="52">
        <f>SUM(D30:H30)</f>
        <v>37292</v>
      </c>
      <c r="J30" s="14">
        <f>K30*D30</f>
        <v>2502.06</v>
      </c>
      <c r="K30" s="15">
        <v>0.66</v>
      </c>
      <c r="L30" s="23">
        <f>M30*E30</f>
        <v>5847.0599999999995</v>
      </c>
      <c r="M30" s="15">
        <v>0.69</v>
      </c>
      <c r="N30" s="23">
        <f>O30*F30</f>
        <v>3431.25</v>
      </c>
      <c r="O30" s="15">
        <v>0.61</v>
      </c>
      <c r="P30" s="23">
        <f>Q30*G30</f>
        <v>7909.5</v>
      </c>
      <c r="Q30" s="15">
        <v>0.75</v>
      </c>
      <c r="R30" s="23">
        <f>S30*H30</f>
        <v>8058.96</v>
      </c>
      <c r="S30" s="15">
        <v>0.91</v>
      </c>
      <c r="T30" s="52">
        <f>SUM(J30+L30+N30+P30+R30)</f>
        <v>27748.829999999998</v>
      </c>
      <c r="U30" s="95">
        <f>SUM(T30/I30)</f>
        <v>0.74409605277271262</v>
      </c>
      <c r="V30" s="67"/>
    </row>
    <row r="31" spans="1:22" ht="15.75" thickBot="1" x14ac:dyDescent="0.3">
      <c r="A31" s="1" t="s">
        <v>160</v>
      </c>
      <c r="B31" s="5" t="s">
        <v>12</v>
      </c>
      <c r="C31" t="str">
        <f>IF(IFERROR(U31, 0) &gt; 0, IF(U31&lt;75%,"&lt;75%",IF(U31&lt;90%,"75-90%",IF(U31&lt;100%,"90-99%","100%"))), "")</f>
        <v>75-90%</v>
      </c>
      <c r="D31">
        <v>15437</v>
      </c>
      <c r="E31">
        <v>15957</v>
      </c>
      <c r="F31">
        <v>10937</v>
      </c>
      <c r="G31">
        <v>14705</v>
      </c>
      <c r="H31">
        <v>10764</v>
      </c>
      <c r="I31" s="52">
        <f>SUM(D31:H31)</f>
        <v>67800</v>
      </c>
      <c r="J31" s="14">
        <f>K31*D31</f>
        <v>12040.86</v>
      </c>
      <c r="K31" s="15">
        <v>0.78</v>
      </c>
      <c r="L31" s="23">
        <f>M31*E31</f>
        <v>9414.6299999999992</v>
      </c>
      <c r="M31" s="15">
        <v>0.59</v>
      </c>
      <c r="N31" s="23">
        <f>O31*F31</f>
        <v>9187.08</v>
      </c>
      <c r="O31" s="15">
        <v>0.84</v>
      </c>
      <c r="P31" s="23">
        <f>Q31*G31</f>
        <v>11175.8</v>
      </c>
      <c r="Q31" s="15">
        <v>0.76</v>
      </c>
      <c r="R31" s="23">
        <f>S31*H31</f>
        <v>9041.76</v>
      </c>
      <c r="S31" s="15">
        <v>0.84</v>
      </c>
      <c r="T31" s="85">
        <f>SUM(J31+L31+N31+P31+R31)</f>
        <v>50860.13</v>
      </c>
      <c r="U31" s="95">
        <f>SUM(T31/I31)</f>
        <v>0.75014941002949853</v>
      </c>
      <c r="V31" s="67"/>
    </row>
    <row r="32" spans="1:22" ht="15.75" thickBot="1" x14ac:dyDescent="0.3">
      <c r="A32" s="1" t="s">
        <v>59</v>
      </c>
      <c r="B32" s="5" t="s">
        <v>12</v>
      </c>
      <c r="C32" t="str">
        <f>IF(IFERROR(U32, 0) &gt; 0, IF(U32&lt;75%,"&lt;75%",IF(U32&lt;90%,"75-90%",IF(U32&lt;100%,"90-99%","100%"))), "")</f>
        <v>75-90%</v>
      </c>
      <c r="D32" s="10"/>
      <c r="E32" s="10"/>
      <c r="F32" s="10"/>
      <c r="G32">
        <v>12154</v>
      </c>
      <c r="H32">
        <v>16563</v>
      </c>
      <c r="I32" s="52">
        <f>SUM(D32:H32)</f>
        <v>28717</v>
      </c>
      <c r="J32" s="10"/>
      <c r="K32" s="16"/>
      <c r="L32" s="12"/>
      <c r="M32" s="16"/>
      <c r="N32" s="12"/>
      <c r="O32" s="16"/>
      <c r="P32" s="8">
        <v>7399</v>
      </c>
      <c r="Q32" s="15">
        <f>SUM(P32/G32)</f>
        <v>0.60877077505348032</v>
      </c>
      <c r="R32" s="8">
        <v>15024</v>
      </c>
      <c r="S32" s="15">
        <f>SUM(R32/H32)</f>
        <v>0.90708205035319689</v>
      </c>
      <c r="T32" s="52">
        <f>SUM(J32+L32+N32+P32+R32)</f>
        <v>22423</v>
      </c>
      <c r="U32" s="95">
        <f>SUM(T32/I32)</f>
        <v>0.78082668802451505</v>
      </c>
      <c r="V32" s="67"/>
    </row>
    <row r="33" spans="1:22" ht="15.75" thickBot="1" x14ac:dyDescent="0.3">
      <c r="A33" s="1" t="s">
        <v>17</v>
      </c>
      <c r="B33" s="5" t="s">
        <v>12</v>
      </c>
      <c r="C33" t="str">
        <f>IF(IFERROR(U33, 0) &gt; 0, IF(U33&lt;75%,"&lt;75%",IF(U33&lt;90%,"75-90%",IF(U33&lt;100%,"90-99%","100%"))), "")</f>
        <v>75-90%</v>
      </c>
      <c r="D33">
        <v>633</v>
      </c>
      <c r="E33">
        <v>700</v>
      </c>
      <c r="F33">
        <v>503</v>
      </c>
      <c r="G33">
        <v>1231</v>
      </c>
      <c r="H33">
        <v>974</v>
      </c>
      <c r="I33" s="52">
        <f>SUM(D33:H33)</f>
        <v>4041</v>
      </c>
      <c r="J33" s="17">
        <v>434</v>
      </c>
      <c r="K33" s="15">
        <f>SUM(J33/D33)</f>
        <v>0.6856240126382307</v>
      </c>
      <c r="L33" s="8">
        <v>572</v>
      </c>
      <c r="M33" s="15">
        <f>SUM(L33/E33)</f>
        <v>0.81714285714285717</v>
      </c>
      <c r="N33" s="8">
        <v>486</v>
      </c>
      <c r="O33" s="15">
        <f>SUM(N33/F33)</f>
        <v>0.96620278330019882</v>
      </c>
      <c r="P33" s="8">
        <v>862</v>
      </c>
      <c r="Q33" s="15">
        <f>SUM(P33/G33)</f>
        <v>0.70024370430544269</v>
      </c>
      <c r="R33" s="8">
        <v>870</v>
      </c>
      <c r="S33" s="15">
        <f>SUM(R33/H33)</f>
        <v>0.89322381930184802</v>
      </c>
      <c r="T33" s="52">
        <f>SUM(J33+L33+N33+P33+R33)</f>
        <v>3224</v>
      </c>
      <c r="U33" s="95">
        <f>SUM(T33/I33)</f>
        <v>0.79782232120762187</v>
      </c>
      <c r="V33" s="67"/>
    </row>
    <row r="34" spans="1:22" ht="15.75" thickBot="1" x14ac:dyDescent="0.3">
      <c r="A34" s="1" t="s">
        <v>21</v>
      </c>
      <c r="B34" s="5" t="s">
        <v>12</v>
      </c>
      <c r="C34" t="str">
        <f>IF(IFERROR(U34, 0) &gt; 0, IF(U34&lt;75%,"&lt;75%",IF(U34&lt;90%,"75-90%",IF(U34&lt;100%,"90-99%","100%"))), "")</f>
        <v>75-90%</v>
      </c>
      <c r="D34">
        <v>4432</v>
      </c>
      <c r="E34">
        <v>4466</v>
      </c>
      <c r="F34">
        <v>3991</v>
      </c>
      <c r="G34">
        <v>6443</v>
      </c>
      <c r="H34">
        <v>4755</v>
      </c>
      <c r="I34" s="52">
        <f>SUM(D34:H34)</f>
        <v>24087</v>
      </c>
      <c r="J34" s="17">
        <v>3299</v>
      </c>
      <c r="K34" s="15">
        <f>SUM(J34/D34)</f>
        <v>0.74435920577617332</v>
      </c>
      <c r="L34" s="8">
        <v>4163</v>
      </c>
      <c r="M34" s="15">
        <f>SUM(L34/E34)</f>
        <v>0.932154052843708</v>
      </c>
      <c r="N34" s="8">
        <v>3923</v>
      </c>
      <c r="O34" s="15">
        <f>SUM(N34/F34)</f>
        <v>0.98296166374342275</v>
      </c>
      <c r="P34" s="8">
        <v>4708</v>
      </c>
      <c r="Q34" s="15">
        <f>SUM(P34/G34)</f>
        <v>0.73071550519944128</v>
      </c>
      <c r="R34" s="8">
        <v>3272</v>
      </c>
      <c r="S34" s="15">
        <f>SUM(R34/H34)</f>
        <v>0.68811777076761305</v>
      </c>
      <c r="T34" s="52">
        <f>SUM(J34+L34+N34+P34+R34)</f>
        <v>19365</v>
      </c>
      <c r="U34" s="95">
        <f>SUM(T34/I34)</f>
        <v>0.80396064267032008</v>
      </c>
      <c r="V34" s="67"/>
    </row>
    <row r="35" spans="1:22" ht="15.75" thickBot="1" x14ac:dyDescent="0.3">
      <c r="A35" s="1" t="s">
        <v>60</v>
      </c>
      <c r="B35" s="5" t="s">
        <v>12</v>
      </c>
      <c r="C35" t="str">
        <f>IF(IFERROR(U35, 0) &gt; 0, IF(U35&lt;75%,"&lt;75%",IF(U35&lt;90%,"75-90%",IF(U35&lt;100%,"90-99%","100%"))), "")</f>
        <v>75-90%</v>
      </c>
      <c r="D35">
        <v>43701</v>
      </c>
      <c r="E35">
        <v>55806</v>
      </c>
      <c r="F35">
        <v>48177</v>
      </c>
      <c r="G35">
        <v>72338</v>
      </c>
      <c r="H35">
        <v>50309</v>
      </c>
      <c r="I35" s="52">
        <f>SUM(D35:H35)</f>
        <v>270331</v>
      </c>
      <c r="J35" s="17">
        <v>38221</v>
      </c>
      <c r="K35" s="15">
        <f>SUM(J35/D35)</f>
        <v>0.87460241184412257</v>
      </c>
      <c r="L35" s="8">
        <v>48813</v>
      </c>
      <c r="M35" s="15">
        <f>SUM(L35/E35)</f>
        <v>0.87469089345231699</v>
      </c>
      <c r="N35" s="8">
        <v>39336</v>
      </c>
      <c r="O35" s="15">
        <f>SUM(N35/F35)</f>
        <v>0.81648919608942028</v>
      </c>
      <c r="P35" s="8">
        <v>49739</v>
      </c>
      <c r="Q35" s="15">
        <f>SUM(P35/G35)</f>
        <v>0.68759158395310904</v>
      </c>
      <c r="R35" s="8">
        <v>43099</v>
      </c>
      <c r="S35" s="15">
        <f>SUM(R35/H35)</f>
        <v>0.85668568248225963</v>
      </c>
      <c r="T35" s="52">
        <f>SUM(J35+L35+N35+P35+R35)</f>
        <v>219208</v>
      </c>
      <c r="U35" s="95">
        <f>SUM(T35/I35)</f>
        <v>0.81088739360265749</v>
      </c>
      <c r="V35" s="67"/>
    </row>
    <row r="36" spans="1:22" ht="15.75" thickBot="1" x14ac:dyDescent="0.3">
      <c r="A36" s="1" t="s">
        <v>202</v>
      </c>
      <c r="B36" s="5" t="s">
        <v>12</v>
      </c>
      <c r="C36" t="str">
        <f>IF(IFERROR(U36, 0) &gt; 0, IF(U36&lt;75%,"&lt;75%",IF(U36&lt;90%,"75-90%",IF(U36&lt;100%,"90-99%","100%"))), "")</f>
        <v>75-90%</v>
      </c>
      <c r="D36">
        <v>4646</v>
      </c>
      <c r="E36">
        <v>5008</v>
      </c>
      <c r="F36">
        <v>6054</v>
      </c>
      <c r="G36">
        <v>6685</v>
      </c>
      <c r="H36">
        <v>5642</v>
      </c>
      <c r="I36" s="52">
        <f>SUM(D36:H36)</f>
        <v>28035</v>
      </c>
      <c r="J36">
        <v>3335</v>
      </c>
      <c r="K36" s="15">
        <f>SUM(J36/D36)</f>
        <v>0.71782178217821779</v>
      </c>
      <c r="L36" s="8">
        <v>4756</v>
      </c>
      <c r="M36" s="15">
        <f>SUM(L36/E36)</f>
        <v>0.94968051118210861</v>
      </c>
      <c r="N36" s="8">
        <v>5330</v>
      </c>
      <c r="O36" s="15">
        <f>SUM(N36/F36)</f>
        <v>0.88040964651470099</v>
      </c>
      <c r="P36" s="8">
        <v>5098</v>
      </c>
      <c r="Q36" s="15">
        <f>SUM(P36/G36)</f>
        <v>0.76260284218399399</v>
      </c>
      <c r="R36" s="8">
        <v>4268</v>
      </c>
      <c r="S36" s="15">
        <f>SUM(R36/H36)</f>
        <v>0.75646933711449837</v>
      </c>
      <c r="T36" s="52">
        <f>SUM(J36+L36+N36+P36+R36)</f>
        <v>22787</v>
      </c>
      <c r="U36" s="95">
        <f>SUM(T36/I36)</f>
        <v>0.8128054217941858</v>
      </c>
      <c r="V36" s="67"/>
    </row>
    <row r="37" spans="1:22" ht="15.75" thickBot="1" x14ac:dyDescent="0.3">
      <c r="A37" s="1" t="s">
        <v>25</v>
      </c>
      <c r="B37" s="5" t="s">
        <v>12</v>
      </c>
      <c r="C37" t="str">
        <f>IF(IFERROR(U37, 0) &gt; 0, IF(U37&lt;75%,"&lt;75%",IF(U37&lt;90%,"75-90%",IF(U37&lt;100%,"90-99%","100%"))), "")</f>
        <v>75-90%</v>
      </c>
      <c r="D37">
        <v>1830</v>
      </c>
      <c r="E37" s="4">
        <v>2213</v>
      </c>
      <c r="F37" s="4">
        <v>2185</v>
      </c>
      <c r="G37" s="4">
        <v>1807</v>
      </c>
      <c r="H37">
        <v>1611</v>
      </c>
      <c r="I37" s="52">
        <f>SUM(D37:H37)</f>
        <v>9646</v>
      </c>
      <c r="J37" s="17">
        <v>1345</v>
      </c>
      <c r="K37" s="15">
        <f>SUM(J37/D37)</f>
        <v>0.73497267759562845</v>
      </c>
      <c r="L37" s="8">
        <v>1474</v>
      </c>
      <c r="M37" s="15">
        <f>SUM(L37/E37)</f>
        <v>0.6660641662901039</v>
      </c>
      <c r="N37" s="8">
        <v>1889</v>
      </c>
      <c r="O37" s="15">
        <f>SUM(N37/F37)</f>
        <v>0.86453089244851256</v>
      </c>
      <c r="P37" s="8">
        <v>1603</v>
      </c>
      <c r="Q37" s="15">
        <f>SUM(P37/G37)</f>
        <v>0.8871057000553404</v>
      </c>
      <c r="R37" s="8">
        <v>1532</v>
      </c>
      <c r="S37" s="15">
        <f>SUM(R37/H37)</f>
        <v>0.95096213531967722</v>
      </c>
      <c r="T37" s="52">
        <f>SUM(J37+L37+N37+P37+R37)</f>
        <v>7843</v>
      </c>
      <c r="U37" s="95">
        <f>SUM(T37/I37)</f>
        <v>0.81308314327182252</v>
      </c>
      <c r="V37" s="67"/>
    </row>
    <row r="38" spans="1:22" ht="15.75" thickBot="1" x14ac:dyDescent="0.3">
      <c r="A38" s="1" t="s">
        <v>89</v>
      </c>
      <c r="B38" s="5" t="s">
        <v>12</v>
      </c>
      <c r="C38" t="str">
        <f>IF(IFERROR(U38, 0) &gt; 0, IF(U38&lt;75%,"&lt;75%",IF(U38&lt;90%,"75-90%",IF(U38&lt;100%,"90-99%","100%"))), "")</f>
        <v>75-90%</v>
      </c>
      <c r="D38" s="4">
        <v>3092</v>
      </c>
      <c r="E38" s="8">
        <v>3609</v>
      </c>
      <c r="F38" s="8">
        <v>2684</v>
      </c>
      <c r="G38" s="8">
        <v>2575</v>
      </c>
      <c r="H38" s="4">
        <v>1745</v>
      </c>
      <c r="I38" s="53">
        <f>SUM(D38:H38)</f>
        <v>13705</v>
      </c>
      <c r="J38">
        <v>2852</v>
      </c>
      <c r="K38" s="15">
        <f>SUM(J38/D38)</f>
        <v>0.92238033635187577</v>
      </c>
      <c r="L38" s="8">
        <v>2993</v>
      </c>
      <c r="M38" s="15">
        <f>SUM(L38/E38)</f>
        <v>0.82931559988916592</v>
      </c>
      <c r="N38" s="4">
        <v>2033</v>
      </c>
      <c r="O38" s="27">
        <f>SUM(N38/F38)</f>
        <v>0.75745156482861398</v>
      </c>
      <c r="P38" s="4">
        <v>2024</v>
      </c>
      <c r="Q38" s="15">
        <f>SUM(P38/G38)</f>
        <v>0.78601941747572812</v>
      </c>
      <c r="R38" s="8">
        <v>1287</v>
      </c>
      <c r="S38" s="15">
        <f>SUM(R38/H38)</f>
        <v>0.73753581661891121</v>
      </c>
      <c r="T38" s="53">
        <f>SUM(J38+L38+N38+P38+R38)</f>
        <v>11189</v>
      </c>
      <c r="U38" s="96">
        <f>SUM(T38/I38)</f>
        <v>0.81641736592484493</v>
      </c>
      <c r="V38" s="67"/>
    </row>
    <row r="39" spans="1:22" ht="15.75" thickBot="1" x14ac:dyDescent="0.3">
      <c r="A39" s="1" t="s">
        <v>16</v>
      </c>
      <c r="B39" s="5" t="s">
        <v>12</v>
      </c>
      <c r="C39" t="str">
        <f>IF(IFERROR(U39, 0) &gt; 0, IF(U39&lt;75%,"&lt;75%",IF(U39&lt;90%,"75-90%",IF(U39&lt;100%,"90-99%","100%"))), "")</f>
        <v>75-90%</v>
      </c>
      <c r="D39" s="8">
        <v>2164</v>
      </c>
      <c r="E39" s="8">
        <v>1679</v>
      </c>
      <c r="F39" s="8">
        <v>2067</v>
      </c>
      <c r="G39" s="8">
        <v>3116</v>
      </c>
      <c r="H39" s="8">
        <v>1975</v>
      </c>
      <c r="I39" s="52">
        <f>SUM(D39:H39)</f>
        <v>11001</v>
      </c>
      <c r="J39" s="17">
        <v>1930</v>
      </c>
      <c r="K39" s="15">
        <f>SUM(J39/D39)</f>
        <v>0.8918669131238447</v>
      </c>
      <c r="L39" s="8">
        <v>1427</v>
      </c>
      <c r="M39" s="15">
        <f>SUM(L39/E39)</f>
        <v>0.84991066110780222</v>
      </c>
      <c r="N39" s="8">
        <v>1698</v>
      </c>
      <c r="O39" s="15">
        <f>SUM(N39/F39)</f>
        <v>0.82148040638606679</v>
      </c>
      <c r="P39" s="8">
        <v>2237</v>
      </c>
      <c r="Q39" s="15">
        <f>SUM(P39/G39)</f>
        <v>0.71790757381258019</v>
      </c>
      <c r="R39" s="8">
        <v>1726</v>
      </c>
      <c r="S39" s="15">
        <f>SUM(R39/H39)</f>
        <v>0.87392405063291134</v>
      </c>
      <c r="T39" s="52">
        <f>SUM(J39+L39+N39+P39+R39)</f>
        <v>9018</v>
      </c>
      <c r="U39" s="95">
        <f>SUM(T39/I39)</f>
        <v>0.819743659667303</v>
      </c>
      <c r="V39" s="67"/>
    </row>
    <row r="40" spans="1:22" ht="15.75" thickBot="1" x14ac:dyDescent="0.3">
      <c r="A40" s="1" t="s">
        <v>149</v>
      </c>
      <c r="B40" s="5" t="s">
        <v>12</v>
      </c>
      <c r="C40" t="str">
        <f>IF(IFERROR(U40, 0) &gt; 0, IF(U40&lt;75%,"&lt;75%",IF(U40&lt;90%,"75-90%",IF(U40&lt;100%,"90-99%","100%"))), "")</f>
        <v>75-90%</v>
      </c>
      <c r="D40" s="10"/>
      <c r="E40" s="10"/>
      <c r="F40" s="10"/>
      <c r="G40" s="10"/>
      <c r="H40">
        <v>5419</v>
      </c>
      <c r="I40" s="52">
        <f>SUM(D40:H40)</f>
        <v>5419</v>
      </c>
      <c r="J40" s="10"/>
      <c r="K40" s="16"/>
      <c r="L40" s="12"/>
      <c r="M40" s="16"/>
      <c r="N40" s="12"/>
      <c r="O40" s="16"/>
      <c r="P40" s="12"/>
      <c r="Q40" s="16"/>
      <c r="R40" s="8">
        <v>4469</v>
      </c>
      <c r="S40" s="15">
        <f>SUM(R40/H40)</f>
        <v>0.82469090238051301</v>
      </c>
      <c r="T40" s="52">
        <f>SUM(J40+L40+N40+P40+R40)</f>
        <v>4469</v>
      </c>
      <c r="U40" s="95">
        <f>SUM(T40/I40)</f>
        <v>0.82469090238051301</v>
      </c>
      <c r="V40" s="67"/>
    </row>
    <row r="41" spans="1:22" ht="15.75" thickBot="1" x14ac:dyDescent="0.3">
      <c r="A41" s="1" t="s">
        <v>69</v>
      </c>
      <c r="B41" s="5" t="s">
        <v>12</v>
      </c>
      <c r="C41" t="str">
        <f>IF(IFERROR(U41, 0) &gt; 0, IF(U41&lt;75%,"&lt;75%",IF(U41&lt;90%,"75-90%",IF(U41&lt;100%,"90-99%","100%"))), "")</f>
        <v>75-90%</v>
      </c>
      <c r="D41" s="10"/>
      <c r="E41" s="10"/>
      <c r="F41" s="10"/>
      <c r="G41" s="10"/>
      <c r="H41" s="10"/>
      <c r="I41" s="12"/>
      <c r="J41" s="10"/>
      <c r="K41" s="15">
        <v>0.85</v>
      </c>
      <c r="L41" s="12"/>
      <c r="M41" s="15">
        <v>0.83</v>
      </c>
      <c r="N41" s="12"/>
      <c r="O41" s="15">
        <v>0.87</v>
      </c>
      <c r="P41" s="12"/>
      <c r="Q41" s="15">
        <v>0.79</v>
      </c>
      <c r="R41" s="12"/>
      <c r="S41" s="15">
        <v>0.81</v>
      </c>
      <c r="T41" s="12"/>
      <c r="U41" s="95">
        <f>SUM(K41:S41)/5</f>
        <v>0.83000000000000007</v>
      </c>
      <c r="V41" s="67"/>
    </row>
    <row r="42" spans="1:22" ht="15.75" thickBot="1" x14ac:dyDescent="0.3">
      <c r="A42" s="1" t="s">
        <v>207</v>
      </c>
      <c r="B42" s="5" t="s">
        <v>12</v>
      </c>
      <c r="C42" t="str">
        <f>IF(IFERROR(U42, 0) &gt; 0, IF(U42&lt;75%,"&lt;75%",IF(U42&lt;90%,"75-90%",IF(U42&lt;100%,"90-99%","100%"))), "")</f>
        <v>75-90%</v>
      </c>
      <c r="D42" s="4">
        <v>2496</v>
      </c>
      <c r="E42" s="4">
        <v>2599</v>
      </c>
      <c r="F42" s="4">
        <v>2021</v>
      </c>
      <c r="G42" s="4">
        <v>1861</v>
      </c>
      <c r="H42" s="4">
        <v>2133</v>
      </c>
      <c r="I42" s="52">
        <f>SUM(D42:H42)</f>
        <v>11110</v>
      </c>
      <c r="J42">
        <v>2070</v>
      </c>
      <c r="K42" s="15">
        <f>SUM(J42/D42)</f>
        <v>0.82932692307692313</v>
      </c>
      <c r="L42" s="8">
        <v>2160</v>
      </c>
      <c r="M42" s="15">
        <f>SUM(L42/E42)</f>
        <v>0.83108888033859174</v>
      </c>
      <c r="N42" s="8">
        <v>1673</v>
      </c>
      <c r="O42" s="15">
        <f>SUM(N42/F42)</f>
        <v>0.82780801583374564</v>
      </c>
      <c r="P42" s="8">
        <v>1632</v>
      </c>
      <c r="Q42" s="15">
        <f>SUM(P42/G42)</f>
        <v>0.87694787748522296</v>
      </c>
      <c r="R42" s="8">
        <v>1821</v>
      </c>
      <c r="S42" s="15">
        <f>SUM(R42/H42)</f>
        <v>0.85372714486638535</v>
      </c>
      <c r="T42" s="52">
        <f>SUM(J42+L42+N42+P42+R42)</f>
        <v>9356</v>
      </c>
      <c r="U42" s="95">
        <f>SUM(T42/I42)</f>
        <v>0.84212421242124214</v>
      </c>
      <c r="V42" s="67"/>
    </row>
    <row r="43" spans="1:22" ht="15.75" thickBot="1" x14ac:dyDescent="0.3">
      <c r="A43" s="1" t="s">
        <v>61</v>
      </c>
      <c r="B43" s="5" t="s">
        <v>12</v>
      </c>
      <c r="C43" t="str">
        <f>IF(IFERROR(U43, 0) &gt; 0, IF(U43&lt;75%,"&lt;75%",IF(U43&lt;90%,"75-90%",IF(U43&lt;100%,"90-99%","100%"))), "")</f>
        <v>75-90%</v>
      </c>
      <c r="D43">
        <v>68428</v>
      </c>
      <c r="E43">
        <v>119583</v>
      </c>
      <c r="F43">
        <v>69574</v>
      </c>
      <c r="G43">
        <v>121358</v>
      </c>
      <c r="H43">
        <v>96650</v>
      </c>
      <c r="I43" s="52">
        <f>SUM(D43:H43)</f>
        <v>475593</v>
      </c>
      <c r="J43" s="17">
        <v>58055</v>
      </c>
      <c r="K43" s="15">
        <f>SUM(J43/D43)</f>
        <v>0.84841000759922836</v>
      </c>
      <c r="L43" s="8">
        <v>101793</v>
      </c>
      <c r="M43" s="15">
        <f>SUM(L43/E43)</f>
        <v>0.85123303479591583</v>
      </c>
      <c r="N43" s="8">
        <v>60566</v>
      </c>
      <c r="O43" s="15">
        <f>SUM(N43/F43)</f>
        <v>0.87052634604881129</v>
      </c>
      <c r="P43" s="8">
        <v>98894</v>
      </c>
      <c r="Q43" s="15">
        <f>SUM(P43/G43)</f>
        <v>0.81489477413932332</v>
      </c>
      <c r="R43" s="8">
        <v>82262</v>
      </c>
      <c r="S43" s="15">
        <f>SUM(R43/H43)</f>
        <v>0.85113295395757893</v>
      </c>
      <c r="T43" s="52">
        <f>SUM(J43+L43+N43+P43+R43)</f>
        <v>401570</v>
      </c>
      <c r="U43" s="95">
        <f>SUM(T43/I43)</f>
        <v>0.84435641399263661</v>
      </c>
      <c r="V43" s="67"/>
    </row>
    <row r="44" spans="1:22" ht="15.75" thickBot="1" x14ac:dyDescent="0.3">
      <c r="A44" s="1" t="s">
        <v>142</v>
      </c>
      <c r="B44" s="5" t="s">
        <v>12</v>
      </c>
      <c r="C44" t="str">
        <f>IF(IFERROR(U44, 0) &gt; 0, IF(U44&lt;75%,"&lt;75%",IF(U44&lt;90%,"75-90%",IF(U44&lt;100%,"90-99%","100%"))), "")</f>
        <v>75-90%</v>
      </c>
      <c r="D44" s="13"/>
      <c r="E44" s="13"/>
      <c r="F44" s="13"/>
      <c r="G44" s="4">
        <v>31712</v>
      </c>
      <c r="H44" s="4">
        <v>19117</v>
      </c>
      <c r="I44" s="52">
        <f>SUM(D44:H44)</f>
        <v>50829</v>
      </c>
      <c r="J44" s="10"/>
      <c r="K44" s="16"/>
      <c r="L44" s="12"/>
      <c r="M44" s="16"/>
      <c r="N44" s="12"/>
      <c r="O44" s="16"/>
      <c r="P44" s="23">
        <f>Q44*G44</f>
        <v>26003.84</v>
      </c>
      <c r="Q44" s="15">
        <v>0.82</v>
      </c>
      <c r="R44" s="23">
        <f>S44*H44</f>
        <v>17205.3</v>
      </c>
      <c r="S44" s="15">
        <v>0.9</v>
      </c>
      <c r="T44" s="85">
        <f>SUM(J44+L44+N44+P44+R44)</f>
        <v>43209.14</v>
      </c>
      <c r="U44" s="95">
        <f>SUM(T44/I44)</f>
        <v>0.85008833539908324</v>
      </c>
      <c r="V44" s="67"/>
    </row>
    <row r="45" spans="1:22" ht="15.75" thickBot="1" x14ac:dyDescent="0.3">
      <c r="A45" s="1" t="s">
        <v>63</v>
      </c>
      <c r="B45" s="5" t="s">
        <v>12</v>
      </c>
      <c r="C45" t="str">
        <f>IF(IFERROR(U45, 0) &gt; 0, IF(U45&lt;75%,"&lt;75%",IF(U45&lt;90%,"75-90%",IF(U45&lt;100%,"90-99%","100%"))), "")</f>
        <v>75-90%</v>
      </c>
      <c r="D45" s="4">
        <v>17880</v>
      </c>
      <c r="E45" s="4">
        <v>22112</v>
      </c>
      <c r="F45" s="4">
        <v>20946</v>
      </c>
      <c r="G45" s="4">
        <v>24251</v>
      </c>
      <c r="H45" s="4">
        <v>20100</v>
      </c>
      <c r="I45" s="52">
        <f>SUM(D45:H45)</f>
        <v>105289</v>
      </c>
      <c r="J45">
        <v>15354</v>
      </c>
      <c r="K45" s="15">
        <f>SUM(J45/D45)</f>
        <v>0.85872483221476514</v>
      </c>
      <c r="L45" s="8">
        <v>17815</v>
      </c>
      <c r="M45" s="15">
        <f>SUM(L45/E45)</f>
        <v>0.80567112879884228</v>
      </c>
      <c r="N45" s="8">
        <v>18772</v>
      </c>
      <c r="O45" s="15">
        <f>SUM(N45/F45)</f>
        <v>0.89620930010503197</v>
      </c>
      <c r="P45" s="8">
        <v>19792</v>
      </c>
      <c r="Q45" s="15">
        <f>SUM(P45/G45)</f>
        <v>0.81613129355490499</v>
      </c>
      <c r="R45" s="8">
        <v>18162</v>
      </c>
      <c r="S45" s="15">
        <f>SUM(R45/H45)</f>
        <v>0.90358208955223884</v>
      </c>
      <c r="T45" s="52">
        <f>SUM(J45+L45+N45+P45+R45)</f>
        <v>89895</v>
      </c>
      <c r="U45" s="95">
        <f>SUM(T45/I45)</f>
        <v>0.85379289384456114</v>
      </c>
      <c r="V45" s="67"/>
    </row>
    <row r="46" spans="1:22" ht="15.75" thickBot="1" x14ac:dyDescent="0.3">
      <c r="A46" s="1" t="s">
        <v>147</v>
      </c>
      <c r="B46" s="5" t="s">
        <v>12</v>
      </c>
      <c r="C46" t="str">
        <f>IF(IFERROR(U46, 0) &gt; 0, IF(U46&lt;75%,"&lt;75%",IF(U46&lt;90%,"75-90%",IF(U46&lt;100%,"90-99%","100%"))), "")</f>
        <v>75-90%</v>
      </c>
      <c r="D46">
        <v>3334</v>
      </c>
      <c r="E46">
        <v>4208</v>
      </c>
      <c r="F46">
        <v>4337</v>
      </c>
      <c r="G46">
        <v>7149</v>
      </c>
      <c r="H46">
        <v>4776</v>
      </c>
      <c r="I46" s="52">
        <f>SUM(D46:H46)</f>
        <v>23804</v>
      </c>
      <c r="J46" s="17">
        <v>2333</v>
      </c>
      <c r="K46" s="15">
        <f>SUM(J46/D46)</f>
        <v>0.69976004799040192</v>
      </c>
      <c r="L46" s="8">
        <v>3429</v>
      </c>
      <c r="M46" s="15">
        <f>SUM(L46/E46)</f>
        <v>0.81487642585551334</v>
      </c>
      <c r="N46" s="8">
        <v>3710</v>
      </c>
      <c r="O46" s="15">
        <f>SUM(N46/F46)</f>
        <v>0.85543002075167163</v>
      </c>
      <c r="P46" s="8">
        <v>6455</v>
      </c>
      <c r="Q46" s="15">
        <f>SUM(P46/G46)</f>
        <v>0.90292348580221005</v>
      </c>
      <c r="R46" s="8">
        <v>4481</v>
      </c>
      <c r="S46" s="15">
        <f>SUM(R46/H46)</f>
        <v>0.93823283082077047</v>
      </c>
      <c r="T46" s="52">
        <f>SUM(J46+L46+N46+P46+R46)</f>
        <v>20408</v>
      </c>
      <c r="U46" s="95">
        <f>SUM(T46/I46)</f>
        <v>0.85733490169719373</v>
      </c>
      <c r="V46" s="67"/>
    </row>
    <row r="47" spans="1:22" ht="15.75" thickBot="1" x14ac:dyDescent="0.3">
      <c r="A47" s="1" t="s">
        <v>51</v>
      </c>
      <c r="B47" s="5" t="s">
        <v>12</v>
      </c>
      <c r="C47" t="str">
        <f>IF(IFERROR(U47, 0) &gt; 0, IF(U47&lt;75%,"&lt;75%",IF(U47&lt;90%,"75-90%",IF(U47&lt;100%,"90-99%","100%"))), "")</f>
        <v>75-90%</v>
      </c>
      <c r="D47">
        <v>1696</v>
      </c>
      <c r="E47">
        <v>1958</v>
      </c>
      <c r="F47">
        <v>1665</v>
      </c>
      <c r="G47">
        <v>2071</v>
      </c>
      <c r="H47">
        <v>1984</v>
      </c>
      <c r="I47" s="52">
        <f>SUM(D47:H47)</f>
        <v>9374</v>
      </c>
      <c r="J47">
        <v>1438</v>
      </c>
      <c r="K47" s="15">
        <f>SUM(J47/D47)</f>
        <v>0.847877358490566</v>
      </c>
      <c r="L47" s="105">
        <v>1636</v>
      </c>
      <c r="M47" s="15">
        <f>SUM(L47/E47)</f>
        <v>0.83554647599591425</v>
      </c>
      <c r="N47" s="105">
        <v>1396</v>
      </c>
      <c r="O47" s="15">
        <f>SUM(N47/F47)</f>
        <v>0.83843843843843846</v>
      </c>
      <c r="P47" s="105">
        <v>1851</v>
      </c>
      <c r="Q47" s="15">
        <f>SUM(P47/G47)</f>
        <v>0.89377112506035727</v>
      </c>
      <c r="R47" s="105">
        <v>1767</v>
      </c>
      <c r="S47" s="15">
        <f>SUM(R47/H47)</f>
        <v>0.890625</v>
      </c>
      <c r="T47" s="107">
        <f>SUM(J47+L47+N47+P47+R47)</f>
        <v>8088</v>
      </c>
      <c r="U47" s="64">
        <f>SUM(T47/I47)</f>
        <v>0.86281203328355027</v>
      </c>
      <c r="V47" s="67"/>
    </row>
    <row r="48" spans="1:22" ht="15.75" thickBot="1" x14ac:dyDescent="0.3">
      <c r="A48" s="1" t="s">
        <v>120</v>
      </c>
      <c r="B48" s="5" t="s">
        <v>12</v>
      </c>
      <c r="C48" t="str">
        <f>IF(IFERROR(U48, 0) &gt; 0, IF(U48&lt;75%,"&lt;75%",IF(U48&lt;90%,"75-90%",IF(U48&lt;100%,"90-99%","100%"))), "")</f>
        <v>75-90%</v>
      </c>
      <c r="D48" s="10"/>
      <c r="E48">
        <v>774</v>
      </c>
      <c r="F48">
        <v>437</v>
      </c>
      <c r="G48">
        <v>416</v>
      </c>
      <c r="H48">
        <v>327</v>
      </c>
      <c r="I48" s="52">
        <f>SUM(D48:H48)</f>
        <v>1954</v>
      </c>
      <c r="J48" s="10"/>
      <c r="K48" s="16"/>
      <c r="L48" s="23">
        <f>E48*M48</f>
        <v>735.3</v>
      </c>
      <c r="M48" s="15">
        <v>0.95</v>
      </c>
      <c r="N48" s="23">
        <f>F48*O48</f>
        <v>292.79000000000002</v>
      </c>
      <c r="O48" s="15">
        <v>0.67</v>
      </c>
      <c r="P48" s="23">
        <f>G48*Q48</f>
        <v>378.56</v>
      </c>
      <c r="Q48" s="15">
        <v>0.91</v>
      </c>
      <c r="R48" s="23">
        <f>H48*S48</f>
        <v>307.38</v>
      </c>
      <c r="S48" s="15">
        <v>0.94</v>
      </c>
      <c r="T48" s="85">
        <f>SUM(J48+L48+N48+P48+R48)</f>
        <v>1714.0299999999997</v>
      </c>
      <c r="U48" s="95">
        <f>SUM(T48/I48)</f>
        <v>0.87719037871033767</v>
      </c>
      <c r="V48" s="67"/>
    </row>
    <row r="49" spans="1:22" ht="15.75" thickBot="1" x14ac:dyDescent="0.3">
      <c r="A49" s="1" t="s">
        <v>22</v>
      </c>
      <c r="B49" s="5" t="s">
        <v>12</v>
      </c>
      <c r="C49" t="str">
        <f>IF(IFERROR(U49, 0) &gt; 0, IF(U49&lt;75%,"&lt;75%",IF(U49&lt;90%,"75-90%",IF(U49&lt;100%,"90-99%","100%"))), "")</f>
        <v>75-90%</v>
      </c>
      <c r="D49">
        <v>9389</v>
      </c>
      <c r="E49">
        <v>9940</v>
      </c>
      <c r="F49">
        <v>6972</v>
      </c>
      <c r="G49">
        <v>6798</v>
      </c>
      <c r="H49">
        <v>5145</v>
      </c>
      <c r="I49" s="52">
        <f>SUM(D49:H49)</f>
        <v>38244</v>
      </c>
      <c r="J49">
        <v>7939</v>
      </c>
      <c r="K49" s="15">
        <f>SUM(J49/D49)</f>
        <v>0.84556395782298432</v>
      </c>
      <c r="L49" s="8">
        <v>8436</v>
      </c>
      <c r="M49" s="15">
        <f>SUM(L49/E49)</f>
        <v>0.84869215291750499</v>
      </c>
      <c r="N49" s="8">
        <v>6191</v>
      </c>
      <c r="O49" s="15">
        <f>SUM(N49/F49)</f>
        <v>0.8879804934021801</v>
      </c>
      <c r="P49" s="8">
        <v>6171</v>
      </c>
      <c r="Q49" s="15">
        <f>SUM(P49/G49)</f>
        <v>0.90776699029126218</v>
      </c>
      <c r="R49" s="8">
        <v>4850</v>
      </c>
      <c r="S49" s="15">
        <f>SUM(R49/H49)</f>
        <v>0.94266277939747323</v>
      </c>
      <c r="T49" s="52">
        <f>SUM(J49+L49+N49+P49+R49)</f>
        <v>33587</v>
      </c>
      <c r="U49" s="95">
        <f>SUM(T49/I49)</f>
        <v>0.8782292647212635</v>
      </c>
      <c r="V49" s="67"/>
    </row>
    <row r="50" spans="1:22" ht="15.75" thickBot="1" x14ac:dyDescent="0.3">
      <c r="A50" s="1" t="s">
        <v>216</v>
      </c>
      <c r="B50" s="5" t="s">
        <v>12</v>
      </c>
      <c r="C50" t="str">
        <f>IF(IFERROR(U50, 0) &gt; 0, IF(U50&lt;75%,"&lt;75%",IF(U50&lt;90%,"75-90%",IF(U50&lt;100%,"90-99%","100%"))), "")</f>
        <v>75-90%</v>
      </c>
      <c r="D50">
        <v>3710</v>
      </c>
      <c r="E50">
        <v>3493</v>
      </c>
      <c r="F50">
        <v>2806</v>
      </c>
      <c r="G50">
        <v>3457</v>
      </c>
      <c r="H50">
        <v>2676</v>
      </c>
      <c r="I50" s="52">
        <f>SUM(D50:H50)</f>
        <v>16142</v>
      </c>
      <c r="J50" s="17">
        <v>2950</v>
      </c>
      <c r="K50" s="15">
        <f>SUM(J50/D50)</f>
        <v>0.79514824797843664</v>
      </c>
      <c r="L50" s="8">
        <v>3012</v>
      </c>
      <c r="M50" s="15">
        <f>SUM(L50/E50)</f>
        <v>0.86229602061265387</v>
      </c>
      <c r="N50" s="8">
        <v>2653</v>
      </c>
      <c r="O50" s="15">
        <f>SUM(N50/F50)</f>
        <v>0.94547398431931573</v>
      </c>
      <c r="P50" s="8">
        <v>3085</v>
      </c>
      <c r="Q50" s="15">
        <f>SUM(P50/G50)</f>
        <v>0.89239224761353775</v>
      </c>
      <c r="R50" s="8">
        <v>2609</v>
      </c>
      <c r="S50" s="15">
        <f>SUM(R50/H50)</f>
        <v>0.97496263079222723</v>
      </c>
      <c r="T50" s="52">
        <f>SUM(J50+L50+N50+P50+R50)</f>
        <v>14309</v>
      </c>
      <c r="U50" s="95">
        <f>SUM(T50/I50)</f>
        <v>0.88644529798042371</v>
      </c>
      <c r="V50" s="67"/>
    </row>
    <row r="51" spans="1:22" ht="15.75" thickBot="1" x14ac:dyDescent="0.3">
      <c r="A51" s="1" t="s">
        <v>85</v>
      </c>
      <c r="B51" s="5" t="s">
        <v>12</v>
      </c>
      <c r="C51" t="str">
        <f>IF(IFERROR(U51, 0) &gt; 0, IF(U51&lt;75%,"&lt;75%",IF(U51&lt;90%,"75-90%",IF(U51&lt;100%,"90-99%","100%"))), "")</f>
        <v>75-90%</v>
      </c>
      <c r="D51">
        <v>19906</v>
      </c>
      <c r="E51">
        <v>19121</v>
      </c>
      <c r="F51">
        <v>16724</v>
      </c>
      <c r="G51">
        <v>20881</v>
      </c>
      <c r="H51">
        <v>32295</v>
      </c>
      <c r="I51" s="52">
        <f>SUM(D51:H51)</f>
        <v>108927</v>
      </c>
      <c r="J51">
        <v>12220</v>
      </c>
      <c r="K51" s="15">
        <f>SUM(J51/D51)</f>
        <v>0.61388526072540939</v>
      </c>
      <c r="L51" s="8">
        <v>18474</v>
      </c>
      <c r="M51" s="15">
        <f>SUM(L51/E51)</f>
        <v>0.96616285759113019</v>
      </c>
      <c r="N51" s="8">
        <v>16021</v>
      </c>
      <c r="O51" s="15">
        <f>SUM(N51/F51)</f>
        <v>0.95796460176991149</v>
      </c>
      <c r="P51" s="8">
        <v>19163</v>
      </c>
      <c r="Q51" s="15">
        <f>SUM(P51/G51)</f>
        <v>0.91772424692304011</v>
      </c>
      <c r="R51" s="8">
        <v>30703</v>
      </c>
      <c r="S51" s="15">
        <f>SUM(R51/H51)</f>
        <v>0.95070444341229288</v>
      </c>
      <c r="T51" s="52">
        <f>SUM(J51+L51+N51+P51+R51)</f>
        <v>96581</v>
      </c>
      <c r="U51" s="95">
        <f>SUM(T51/I51)</f>
        <v>0.88665803703397683</v>
      </c>
      <c r="V51" s="67"/>
    </row>
    <row r="52" spans="1:22" ht="15.75" thickBot="1" x14ac:dyDescent="0.3">
      <c r="A52" s="1" t="s">
        <v>177</v>
      </c>
      <c r="B52" s="5" t="s">
        <v>12</v>
      </c>
      <c r="C52" t="str">
        <f>IF(IFERROR(U52, 0) &gt; 0, IF(U52&lt;75%,"&lt;75%",IF(U52&lt;90%,"75-90%",IF(U52&lt;100%,"90-99%","100%"))), "")</f>
        <v>75-90%</v>
      </c>
      <c r="D52">
        <v>13624</v>
      </c>
      <c r="E52">
        <v>11667</v>
      </c>
      <c r="F52">
        <v>10191</v>
      </c>
      <c r="G52">
        <v>8847</v>
      </c>
      <c r="H52">
        <v>8019</v>
      </c>
      <c r="I52" s="52">
        <f>SUM(D52:H52)</f>
        <v>52348</v>
      </c>
      <c r="J52" s="14">
        <f>K52*D52</f>
        <v>11444.16</v>
      </c>
      <c r="K52" s="15">
        <v>0.84</v>
      </c>
      <c r="L52" s="23">
        <f>M52*E52</f>
        <v>9870.2819999999992</v>
      </c>
      <c r="M52" s="15">
        <v>0.84599999999999997</v>
      </c>
      <c r="N52" s="23">
        <f>O52*F52</f>
        <v>9854.6970000000001</v>
      </c>
      <c r="O52" s="15">
        <v>0.96699999999999997</v>
      </c>
      <c r="P52" s="23">
        <f>Q52*G52</f>
        <v>7900.3710000000001</v>
      </c>
      <c r="Q52" s="15">
        <v>0.89300000000000002</v>
      </c>
      <c r="R52" s="23">
        <f>S52*H52</f>
        <v>7449.6510000000007</v>
      </c>
      <c r="S52" s="15">
        <v>0.92900000000000005</v>
      </c>
      <c r="T52" s="85">
        <f>SUM(J52+L52+N52+P52+R52)</f>
        <v>46519.161</v>
      </c>
      <c r="U52" s="95">
        <f>SUM(T52/I52)</f>
        <v>0.8886521166042638</v>
      </c>
      <c r="V52" s="67"/>
    </row>
    <row r="53" spans="1:22" ht="15.75" thickBot="1" x14ac:dyDescent="0.3">
      <c r="A53" s="1" t="s">
        <v>139</v>
      </c>
      <c r="B53" s="5" t="s">
        <v>12</v>
      </c>
      <c r="C53" t="str">
        <f>IF(IFERROR(U53, 0) &gt; 0, IF(U53&lt;75%,"&lt;75%",IF(U53&lt;90%,"75-90%",IF(U53&lt;100%,"90-99%","100%"))), "")</f>
        <v>75-90%</v>
      </c>
      <c r="D53">
        <v>4273</v>
      </c>
      <c r="E53">
        <v>4528</v>
      </c>
      <c r="F53">
        <v>4064</v>
      </c>
      <c r="G53">
        <v>4682</v>
      </c>
      <c r="H53">
        <v>4774</v>
      </c>
      <c r="I53" s="52">
        <f>SUM(D53:H53)</f>
        <v>22321</v>
      </c>
      <c r="J53" s="17">
        <v>3960</v>
      </c>
      <c r="K53" s="15">
        <f>SUM(J53/D53)</f>
        <v>0.92674935642405809</v>
      </c>
      <c r="L53" s="8">
        <v>4283</v>
      </c>
      <c r="M53" s="15">
        <f>SUM(L53/E53)</f>
        <v>0.94589222614840984</v>
      </c>
      <c r="N53" s="8">
        <v>3668</v>
      </c>
      <c r="O53" s="15">
        <f>SUM(N53/F53)</f>
        <v>0.90255905511811019</v>
      </c>
      <c r="P53" s="8">
        <v>4048</v>
      </c>
      <c r="Q53" s="15">
        <f>SUM(P53/G53)</f>
        <v>0.86458778299871852</v>
      </c>
      <c r="R53" s="8">
        <v>3942</v>
      </c>
      <c r="S53" s="15">
        <f>SUM(R53/H53)</f>
        <v>0.82572266443234188</v>
      </c>
      <c r="T53" s="52">
        <f>SUM(J53+L53+N53+P53+R53)</f>
        <v>19901</v>
      </c>
      <c r="U53" s="95">
        <f>SUM(T53/I53)</f>
        <v>0.89158191837283274</v>
      </c>
      <c r="V53" s="67"/>
    </row>
    <row r="54" spans="1:22" ht="15.75" thickBot="1" x14ac:dyDescent="0.3">
      <c r="A54" s="1" t="s">
        <v>66</v>
      </c>
      <c r="B54" s="5" t="s">
        <v>12</v>
      </c>
      <c r="C54" t="str">
        <f>IF(IFERROR(U54, 0) &gt; 0, IF(U54&lt;75%,"&lt;75%",IF(U54&lt;90%,"75-90%",IF(U54&lt;100%,"90-99%","100%"))), "")</f>
        <v>75-90%</v>
      </c>
      <c r="D54">
        <v>12789</v>
      </c>
      <c r="E54">
        <v>10951</v>
      </c>
      <c r="F54">
        <v>6845</v>
      </c>
      <c r="G54">
        <v>8112</v>
      </c>
      <c r="H54">
        <v>7421</v>
      </c>
      <c r="I54" s="52">
        <f>SUM(D54:H54)</f>
        <v>46118</v>
      </c>
      <c r="J54" s="14">
        <f>K54*D54</f>
        <v>11382.210000000001</v>
      </c>
      <c r="K54" s="15">
        <v>0.89</v>
      </c>
      <c r="L54" s="23">
        <f>M54*E54</f>
        <v>9746.39</v>
      </c>
      <c r="M54" s="15">
        <v>0.89</v>
      </c>
      <c r="N54" s="23">
        <f>O54*F54</f>
        <v>6092.05</v>
      </c>
      <c r="O54" s="15">
        <v>0.89</v>
      </c>
      <c r="P54" s="23">
        <f>Q54*G54</f>
        <v>7219.68</v>
      </c>
      <c r="Q54" s="15">
        <v>0.89</v>
      </c>
      <c r="R54" s="23">
        <f>S54*H54</f>
        <v>6901.5300000000007</v>
      </c>
      <c r="S54" s="15">
        <v>0.93</v>
      </c>
      <c r="T54" s="85">
        <f>SUM(J54+L54+N54+P54+R54)</f>
        <v>41341.86</v>
      </c>
      <c r="U54" s="95">
        <f>SUM(T54/I54)</f>
        <v>0.89643653237347676</v>
      </c>
      <c r="V54" s="67"/>
    </row>
    <row r="55" spans="1:22" ht="15.75" thickBot="1" x14ac:dyDescent="0.3">
      <c r="A55" s="1" t="s">
        <v>223</v>
      </c>
      <c r="B55" s="5" t="s">
        <v>12</v>
      </c>
      <c r="C55" t="str">
        <f>IF(IFERROR(U55, 0) &gt; 0, IF(U55&lt;75%,"&lt;75%",IF(U55&lt;90%,"75-90%",IF(U55&lt;100%,"90-99%","100%"))), "")</f>
        <v>75-90%</v>
      </c>
      <c r="D55" s="10"/>
      <c r="E55" s="10"/>
      <c r="F55">
        <v>10484</v>
      </c>
      <c r="G55">
        <v>11900</v>
      </c>
      <c r="H55">
        <v>10929</v>
      </c>
      <c r="I55" s="52">
        <f>SUM(D55:H55)</f>
        <v>33313</v>
      </c>
      <c r="J55" s="10"/>
      <c r="K55" s="16"/>
      <c r="L55" s="12"/>
      <c r="M55" s="16"/>
      <c r="N55" s="8">
        <v>8911</v>
      </c>
      <c r="O55" s="15">
        <f>SUM(N55/F55)</f>
        <v>0.84996184662342622</v>
      </c>
      <c r="P55" s="8">
        <v>10731</v>
      </c>
      <c r="Q55" s="15">
        <f>SUM(P55/G55)</f>
        <v>0.90176470588235291</v>
      </c>
      <c r="R55" s="8">
        <v>10295</v>
      </c>
      <c r="S55" s="15">
        <f>SUM(R55/H55)</f>
        <v>0.94198920303778932</v>
      </c>
      <c r="T55" s="52">
        <f>SUM(J55+L55+N55+P55+R55)</f>
        <v>29937</v>
      </c>
      <c r="U55" s="95">
        <f>SUM(T55/I55)</f>
        <v>0.89865818149070931</v>
      </c>
      <c r="V55" s="67"/>
    </row>
    <row r="56" spans="1:22" ht="15.75" thickBot="1" x14ac:dyDescent="0.3">
      <c r="A56" s="1" t="s">
        <v>65</v>
      </c>
      <c r="B56" s="5" t="s">
        <v>12</v>
      </c>
      <c r="C56" t="str">
        <f>IF(IFERROR(U56, 0) &gt; 0, IF(U56&lt;75%,"&lt;75%",IF(U56&lt;90%,"75-90%",IF(U56&lt;100%,"90-99%","100%"))), "")</f>
        <v>90-99%</v>
      </c>
      <c r="D56" s="10"/>
      <c r="E56">
        <v>25851</v>
      </c>
      <c r="F56">
        <v>23972</v>
      </c>
      <c r="G56">
        <v>25607</v>
      </c>
      <c r="H56" s="10"/>
      <c r="I56" s="52">
        <f>SUM(D56:H56)</f>
        <v>75430</v>
      </c>
      <c r="J56" s="10"/>
      <c r="K56" s="16"/>
      <c r="L56" s="8">
        <v>22634</v>
      </c>
      <c r="M56" s="15">
        <f>SUM(L56/E56)</f>
        <v>0.87555607133186342</v>
      </c>
      <c r="N56" s="8">
        <v>21916</v>
      </c>
      <c r="O56" s="15">
        <f>SUM(N56/F56)</f>
        <v>0.9142332721508426</v>
      </c>
      <c r="P56" s="8">
        <v>24442</v>
      </c>
      <c r="Q56" s="15">
        <f>SUM(P56/G56)</f>
        <v>0.9545046276408794</v>
      </c>
      <c r="R56" s="12"/>
      <c r="S56" s="16"/>
      <c r="T56" s="52">
        <f>SUM(J56+L56+N56+P56+R56)</f>
        <v>68992</v>
      </c>
      <c r="U56" s="95">
        <f>SUM(T56/I56)</f>
        <v>0.91464934376242879</v>
      </c>
      <c r="V56" s="67"/>
    </row>
    <row r="57" spans="1:22" ht="15.75" thickBot="1" x14ac:dyDescent="0.3">
      <c r="A57" s="1" t="s">
        <v>73</v>
      </c>
      <c r="B57" s="5" t="s">
        <v>12</v>
      </c>
      <c r="C57" t="str">
        <f>IF(IFERROR(U57, 0) &gt; 0, IF(U57&lt;75%,"&lt;75%",IF(U57&lt;90%,"75-90%",IF(U57&lt;100%,"90-99%","100%"))), "")</f>
        <v>90-99%</v>
      </c>
      <c r="D57" s="10"/>
      <c r="E57">
        <v>4590</v>
      </c>
      <c r="F57">
        <v>12338</v>
      </c>
      <c r="G57">
        <v>22765</v>
      </c>
      <c r="H57">
        <v>26178</v>
      </c>
      <c r="I57" s="52">
        <f>SUM(D57:H57)</f>
        <v>65871</v>
      </c>
      <c r="J57" s="10"/>
      <c r="K57" s="16"/>
      <c r="L57" s="8">
        <v>4124</v>
      </c>
      <c r="M57" s="15">
        <f>SUM(L57/E57)</f>
        <v>0.89847494553376905</v>
      </c>
      <c r="N57" s="8">
        <v>11741</v>
      </c>
      <c r="O57" s="15">
        <f>SUM(N57/F57)</f>
        <v>0.95161290322580649</v>
      </c>
      <c r="P57" s="8">
        <v>19995</v>
      </c>
      <c r="Q57" s="15">
        <f>SUM(P57/G57)</f>
        <v>0.87832198550406326</v>
      </c>
      <c r="R57" s="8">
        <v>24412</v>
      </c>
      <c r="S57" s="15">
        <f>SUM(R57/H57)</f>
        <v>0.93253877301550925</v>
      </c>
      <c r="T57" s="52">
        <f>SUM(J57+L57+N57+P57+R57)</f>
        <v>60272</v>
      </c>
      <c r="U57" s="95">
        <f>SUM(T57/I57)</f>
        <v>0.91500053134156156</v>
      </c>
      <c r="V57" s="67"/>
    </row>
    <row r="58" spans="1:22" ht="15.75" thickBot="1" x14ac:dyDescent="0.3">
      <c r="A58" s="1" t="s">
        <v>199</v>
      </c>
      <c r="B58" s="5" t="s">
        <v>12</v>
      </c>
      <c r="C58" t="str">
        <f>IF(IFERROR(U58, 0) &gt; 0, IF(U58&lt;75%,"&lt;75%",IF(U58&lt;90%,"75-90%",IF(U58&lt;100%,"90-99%","100%"))), "")</f>
        <v>90-99%</v>
      </c>
      <c r="D58">
        <v>8716</v>
      </c>
      <c r="E58">
        <v>7874</v>
      </c>
      <c r="F58">
        <v>7380</v>
      </c>
      <c r="G58">
        <v>12359</v>
      </c>
      <c r="H58">
        <v>10473</v>
      </c>
      <c r="I58" s="52">
        <f>SUM(D58:H58)</f>
        <v>46802</v>
      </c>
      <c r="J58" s="14">
        <f>K58*D58</f>
        <v>8541.68</v>
      </c>
      <c r="K58" s="15">
        <v>0.98</v>
      </c>
      <c r="L58" s="23">
        <f>M58*E58</f>
        <v>7165.34</v>
      </c>
      <c r="M58" s="15">
        <v>0.91</v>
      </c>
      <c r="N58" s="23">
        <f>O58*F58</f>
        <v>6715.8</v>
      </c>
      <c r="O58" s="15">
        <v>0.91</v>
      </c>
      <c r="P58" s="8">
        <f>Q58*G58</f>
        <v>10257.969999999999</v>
      </c>
      <c r="Q58" s="15">
        <v>0.83</v>
      </c>
      <c r="R58" s="23">
        <f>S58*H58</f>
        <v>10158.81</v>
      </c>
      <c r="S58" s="15">
        <v>0.97</v>
      </c>
      <c r="T58" s="85">
        <f>SUM(J58+L58+N58+P58+R58)</f>
        <v>42839.6</v>
      </c>
      <c r="U58" s="95">
        <f>SUM(T58/I58)</f>
        <v>0.91533695141233273</v>
      </c>
      <c r="V58" s="67"/>
    </row>
    <row r="59" spans="1:22" ht="15.75" thickBot="1" x14ac:dyDescent="0.3">
      <c r="A59" s="1" t="s">
        <v>159</v>
      </c>
      <c r="B59" s="5" t="s">
        <v>12</v>
      </c>
      <c r="C59" t="str">
        <f>IF(IFERROR(U59, 0) &gt; 0, IF(U59&lt;75%,"&lt;75%",IF(U59&lt;90%,"75-90%",IF(U59&lt;100%,"90-99%","100%"))), "")</f>
        <v>90-99%</v>
      </c>
      <c r="D59">
        <v>1014</v>
      </c>
      <c r="E59">
        <v>838</v>
      </c>
      <c r="F59">
        <v>554</v>
      </c>
      <c r="G59">
        <v>192</v>
      </c>
      <c r="H59">
        <v>583</v>
      </c>
      <c r="I59" s="53">
        <f>SUM(D59:H59)</f>
        <v>3181</v>
      </c>
      <c r="J59">
        <v>942</v>
      </c>
      <c r="K59" s="15">
        <f>SUM(J59/D59)</f>
        <v>0.92899408284023666</v>
      </c>
      <c r="L59" s="8">
        <v>792</v>
      </c>
      <c r="M59" s="15">
        <f>SUM(L59/E59)</f>
        <v>0.94510739856801906</v>
      </c>
      <c r="N59" s="8">
        <v>509</v>
      </c>
      <c r="O59" s="15">
        <f>SUM(N59/F59)</f>
        <v>0.91877256317689526</v>
      </c>
      <c r="P59" s="8">
        <v>190</v>
      </c>
      <c r="Q59" s="15">
        <f>SUM(P59/G59)</f>
        <v>0.98958333333333337</v>
      </c>
      <c r="R59" s="8">
        <v>479</v>
      </c>
      <c r="S59" s="15">
        <f>SUM(R59/H59)</f>
        <v>0.82161234991423671</v>
      </c>
      <c r="T59" s="52">
        <f>SUM(J59+L59+N59+P59+R59)</f>
        <v>2912</v>
      </c>
      <c r="U59" s="95">
        <f>SUM(T59/I59)</f>
        <v>0.91543539767368753</v>
      </c>
      <c r="V59" s="67"/>
    </row>
    <row r="60" spans="1:22" ht="15.75" thickBot="1" x14ac:dyDescent="0.3">
      <c r="A60" s="1" t="s">
        <v>130</v>
      </c>
      <c r="B60" s="5" t="s">
        <v>12</v>
      </c>
      <c r="C60" t="str">
        <f>IF(IFERROR(U60, 0) &gt; 0, IF(U60&lt;75%,"&lt;75%",IF(U60&lt;90%,"75-90%",IF(U60&lt;100%,"90-99%","100%"))), "")</f>
        <v>90-99%</v>
      </c>
      <c r="D60">
        <v>1247</v>
      </c>
      <c r="E60">
        <v>1287</v>
      </c>
      <c r="F60">
        <v>1340</v>
      </c>
      <c r="G60">
        <v>1821</v>
      </c>
      <c r="H60">
        <v>1168</v>
      </c>
      <c r="I60" s="52">
        <f>SUM(D60:H60)</f>
        <v>6863</v>
      </c>
      <c r="J60" s="10"/>
      <c r="K60" s="16"/>
      <c r="L60" s="12"/>
      <c r="M60" s="16"/>
      <c r="N60" s="12"/>
      <c r="O60" s="16"/>
      <c r="P60" s="12"/>
      <c r="Q60" s="16"/>
      <c r="R60" s="12"/>
      <c r="S60" s="16"/>
      <c r="T60" s="85">
        <f>U60*I60</f>
        <v>6296.8024999999998</v>
      </c>
      <c r="U60" s="95">
        <v>0.91749999999999998</v>
      </c>
      <c r="V60" s="67"/>
    </row>
    <row r="61" spans="1:22" ht="15.75" thickBot="1" x14ac:dyDescent="0.3">
      <c r="A61" s="1" t="s">
        <v>158</v>
      </c>
      <c r="B61" s="5" t="s">
        <v>12</v>
      </c>
      <c r="C61" t="str">
        <f>IF(IFERROR(U61, 0) &gt; 0, IF(U61&lt;75%,"&lt;75%",IF(U61&lt;90%,"75-90%",IF(U61&lt;100%,"90-99%","100%"))), "")</f>
        <v>90-99%</v>
      </c>
      <c r="D61" s="10"/>
      <c r="E61" s="10"/>
      <c r="F61">
        <v>32103</v>
      </c>
      <c r="G61">
        <v>26042</v>
      </c>
      <c r="H61">
        <v>36687</v>
      </c>
      <c r="I61" s="52">
        <f>SUM(D61:H61)</f>
        <v>94832</v>
      </c>
      <c r="J61" s="10"/>
      <c r="K61" s="16"/>
      <c r="L61" s="12"/>
      <c r="M61" s="16"/>
      <c r="N61" s="8">
        <v>31988</v>
      </c>
      <c r="O61" s="15">
        <f>SUM(N61/F61)</f>
        <v>0.99641778026975669</v>
      </c>
      <c r="P61" s="8">
        <v>25982</v>
      </c>
      <c r="Q61" s="15">
        <f>SUM(P61/G61)</f>
        <v>0.99769602949082248</v>
      </c>
      <c r="R61" s="8">
        <v>29931</v>
      </c>
      <c r="S61" s="15">
        <f>SUM(R61/H61)</f>
        <v>0.8158475754354404</v>
      </c>
      <c r="T61" s="52">
        <f>SUM(J61+L61+N61+P61+R61)</f>
        <v>87901</v>
      </c>
      <c r="U61" s="95">
        <f>SUM(T61/I61)</f>
        <v>0.92691285641977395</v>
      </c>
      <c r="V61" s="67"/>
    </row>
    <row r="62" spans="1:22" ht="15.75" thickBot="1" x14ac:dyDescent="0.3">
      <c r="A62" s="1" t="s">
        <v>201</v>
      </c>
      <c r="B62" s="5" t="s">
        <v>12</v>
      </c>
      <c r="C62" t="str">
        <f>IF(IFERROR(U62, 0) &gt; 0, IF(U62&lt;75%,"&lt;75%",IF(U62&lt;90%,"75-90%",IF(U62&lt;100%,"90-99%","100%"))), "")</f>
        <v>90-99%</v>
      </c>
      <c r="D62" s="10"/>
      <c r="E62">
        <v>26264</v>
      </c>
      <c r="F62">
        <v>18456</v>
      </c>
      <c r="G62">
        <v>43815</v>
      </c>
      <c r="H62">
        <v>39119</v>
      </c>
      <c r="I62" s="52">
        <f>SUM(D62:H62)</f>
        <v>127654</v>
      </c>
      <c r="J62" s="13"/>
      <c r="K62" s="16"/>
      <c r="L62" s="8">
        <v>25227</v>
      </c>
      <c r="M62" s="15">
        <f>SUM(L62/E62)</f>
        <v>0.96051629607066702</v>
      </c>
      <c r="N62" s="8">
        <v>18248</v>
      </c>
      <c r="O62" s="15">
        <f>SUM(N62/F62)</f>
        <v>0.98872995231902905</v>
      </c>
      <c r="P62" s="8">
        <v>35963</v>
      </c>
      <c r="Q62" s="15">
        <f>SUM(P62/G62)</f>
        <v>0.82079196622161366</v>
      </c>
      <c r="R62" s="8">
        <v>39089</v>
      </c>
      <c r="S62" s="15">
        <f>SUM(R62/H62)</f>
        <v>0.99923310923080855</v>
      </c>
      <c r="T62" s="52">
        <f>SUM(J62+L62+N62+P62+R62)</f>
        <v>118527</v>
      </c>
      <c r="U62" s="95">
        <f>SUM(T62/I62)</f>
        <v>0.92850204458928043</v>
      </c>
      <c r="V62" s="67"/>
    </row>
    <row r="63" spans="1:22" ht="15.75" thickBot="1" x14ac:dyDescent="0.3">
      <c r="A63" s="1" t="s">
        <v>171</v>
      </c>
      <c r="B63" s="5" t="s">
        <v>12</v>
      </c>
      <c r="C63" t="str">
        <f>IF(IFERROR(U63, 0) &gt; 0, IF(U63&lt;75%,"&lt;75%",IF(U63&lt;90%,"75-90%",IF(U63&lt;100%,"90-99%","100%"))), "")</f>
        <v>90-99%</v>
      </c>
      <c r="D63">
        <v>33106</v>
      </c>
      <c r="E63">
        <v>35154</v>
      </c>
      <c r="F63">
        <v>20702</v>
      </c>
      <c r="G63">
        <v>28455</v>
      </c>
      <c r="H63">
        <v>21769</v>
      </c>
      <c r="I63" s="52">
        <f>SUM(D63:H63)</f>
        <v>139186</v>
      </c>
      <c r="J63" s="17">
        <v>31217</v>
      </c>
      <c r="K63" s="27">
        <f>SUM(J63/D63)</f>
        <v>0.94294085664230054</v>
      </c>
      <c r="L63" s="8">
        <v>32792</v>
      </c>
      <c r="M63" s="15">
        <f>SUM(L63/E63)</f>
        <v>0.9328099220572339</v>
      </c>
      <c r="N63" s="8">
        <v>19528</v>
      </c>
      <c r="O63" s="15">
        <f>SUM(N63/F63)</f>
        <v>0.94329050333301134</v>
      </c>
      <c r="P63" s="8">
        <v>25355</v>
      </c>
      <c r="Q63" s="15">
        <f>SUM(P63/G63)</f>
        <v>0.89105605341767702</v>
      </c>
      <c r="R63" s="8">
        <v>20589</v>
      </c>
      <c r="S63" s="15">
        <f>SUM(R63/H63)</f>
        <v>0.94579447838669672</v>
      </c>
      <c r="T63" s="52">
        <f>SUM(J63+L63+N63+P63+R63)</f>
        <v>129481</v>
      </c>
      <c r="U63" s="95">
        <f>SUM(T63/I63)</f>
        <v>0.93027315965686208</v>
      </c>
      <c r="V63" s="67"/>
    </row>
    <row r="64" spans="1:22" ht="15.75" thickBot="1" x14ac:dyDescent="0.3">
      <c r="A64" s="1" t="s">
        <v>126</v>
      </c>
      <c r="B64" s="5" t="s">
        <v>12</v>
      </c>
      <c r="C64" t="str">
        <f>IF(IFERROR(U64, 0) &gt; 0, IF(U64&lt;75%,"&lt;75%",IF(U64&lt;90%,"75-90%",IF(U64&lt;100%,"90-99%","100%"))), "")</f>
        <v>90-99%</v>
      </c>
      <c r="D64">
        <v>202</v>
      </c>
      <c r="E64">
        <v>165</v>
      </c>
      <c r="F64" s="4">
        <v>196</v>
      </c>
      <c r="G64" s="4">
        <v>231</v>
      </c>
      <c r="H64" s="4">
        <v>317</v>
      </c>
      <c r="I64" s="52">
        <f>SUM(D64:H64)</f>
        <v>1111</v>
      </c>
      <c r="J64">
        <v>198</v>
      </c>
      <c r="K64" s="104">
        <f>SUM(J64/D64)</f>
        <v>0.98019801980198018</v>
      </c>
      <c r="L64" s="8">
        <v>162</v>
      </c>
      <c r="M64" s="15">
        <f>SUM(L64/E64)</f>
        <v>0.98181818181818181</v>
      </c>
      <c r="N64" s="8">
        <v>194</v>
      </c>
      <c r="O64" s="15">
        <f>SUM(N64/F64)</f>
        <v>0.98979591836734693</v>
      </c>
      <c r="P64" s="8">
        <v>203</v>
      </c>
      <c r="Q64" s="15">
        <f>SUM(P64/G64)</f>
        <v>0.87878787878787878</v>
      </c>
      <c r="R64" s="8">
        <v>281</v>
      </c>
      <c r="S64" s="15">
        <f>SUM(R64/H64)</f>
        <v>0.88643533123028395</v>
      </c>
      <c r="T64" s="52">
        <f>SUM(J64+L64+N64+P64+R64)</f>
        <v>1038</v>
      </c>
      <c r="U64" s="95">
        <f>SUM(T64/I64)</f>
        <v>0.93429342934293425</v>
      </c>
      <c r="V64" s="67"/>
    </row>
    <row r="65" spans="1:22" ht="15.75" thickBot="1" x14ac:dyDescent="0.3">
      <c r="A65" s="1" t="s">
        <v>178</v>
      </c>
      <c r="B65" s="5" t="s">
        <v>12</v>
      </c>
      <c r="C65" t="str">
        <f>IF(IFERROR(U65, 0) &gt; 0, IF(U65&lt;75%,"&lt;75%",IF(U65&lt;90%,"75-90%",IF(U65&lt;100%,"90-99%","100%"))), "")</f>
        <v>90-99%</v>
      </c>
      <c r="D65">
        <v>2512</v>
      </c>
      <c r="E65">
        <v>2057</v>
      </c>
      <c r="F65">
        <v>1879</v>
      </c>
      <c r="G65">
        <v>3021</v>
      </c>
      <c r="H65">
        <v>1779</v>
      </c>
      <c r="I65" s="52">
        <f>SUM(D65:H65)</f>
        <v>11248</v>
      </c>
      <c r="J65">
        <v>2328</v>
      </c>
      <c r="K65" s="15">
        <f>SUM(J65/D65)</f>
        <v>0.92675159235668791</v>
      </c>
      <c r="L65" s="8">
        <v>1984</v>
      </c>
      <c r="M65" s="15">
        <f>SUM(L65/E65)</f>
        <v>0.96451142440447257</v>
      </c>
      <c r="N65" s="8">
        <v>1764</v>
      </c>
      <c r="O65" s="15">
        <f>SUM(N65/F65)</f>
        <v>0.93879723257051628</v>
      </c>
      <c r="P65" s="8">
        <v>2853</v>
      </c>
      <c r="Q65" s="15">
        <f>SUM(P65/G65)</f>
        <v>0.94438927507447867</v>
      </c>
      <c r="R65" s="8">
        <v>1623</v>
      </c>
      <c r="S65" s="15">
        <f>SUM(R65/H65)</f>
        <v>0.91231028667790892</v>
      </c>
      <c r="T65" s="52">
        <f>SUM(J65+L65+N65+P65+R65)</f>
        <v>10552</v>
      </c>
      <c r="U65" s="95">
        <f>SUM(T65/I65)</f>
        <v>0.93812233285917501</v>
      </c>
      <c r="V65" s="67"/>
    </row>
    <row r="66" spans="1:22" ht="15.75" thickBot="1" x14ac:dyDescent="0.3">
      <c r="A66" s="1" t="s">
        <v>169</v>
      </c>
      <c r="B66" s="5" t="s">
        <v>12</v>
      </c>
      <c r="C66" t="str">
        <f>IF(IFERROR(U66, 0) &gt; 0, IF(U66&lt;75%,"&lt;75%",IF(U66&lt;90%,"75-90%",IF(U66&lt;100%,"90-99%","100%"))), "")</f>
        <v>90-99%</v>
      </c>
      <c r="D66">
        <v>3065</v>
      </c>
      <c r="E66">
        <v>2996</v>
      </c>
      <c r="F66">
        <v>2078</v>
      </c>
      <c r="G66">
        <v>2207</v>
      </c>
      <c r="H66">
        <v>2046</v>
      </c>
      <c r="I66" s="53">
        <f>SUM(D66:H66)</f>
        <v>12392</v>
      </c>
      <c r="J66" s="17">
        <v>2878</v>
      </c>
      <c r="K66" s="15">
        <f>SUM(J66/D66)</f>
        <v>0.93898858075040781</v>
      </c>
      <c r="L66" s="8">
        <v>2799</v>
      </c>
      <c r="M66" s="15">
        <f>SUM(L66/E66)</f>
        <v>0.93424566088117489</v>
      </c>
      <c r="N66" s="8">
        <v>1961</v>
      </c>
      <c r="O66" s="15">
        <f>SUM(N66/F66)</f>
        <v>0.94369586140519734</v>
      </c>
      <c r="P66" s="8">
        <v>2100</v>
      </c>
      <c r="Q66" s="15">
        <f>SUM(P66/G66)</f>
        <v>0.9515178975985501</v>
      </c>
      <c r="R66" s="8">
        <v>1913</v>
      </c>
      <c r="S66" s="15">
        <f>SUM(R66/H66)</f>
        <v>0.9349951124144672</v>
      </c>
      <c r="T66" s="52">
        <f>SUM(J66+L66+N66+P66+R66)</f>
        <v>11651</v>
      </c>
      <c r="U66" s="95">
        <f>SUM(T66/I66)</f>
        <v>0.94020335700451907</v>
      </c>
      <c r="V66" s="67"/>
    </row>
    <row r="67" spans="1:22" ht="15.75" thickBot="1" x14ac:dyDescent="0.3">
      <c r="A67" s="26" t="s">
        <v>121</v>
      </c>
      <c r="B67" s="5" t="s">
        <v>12</v>
      </c>
      <c r="C67" t="str">
        <f>IF(IFERROR(U67, 0) &gt; 0, IF(U67&lt;75%,"&lt;75%",IF(U67&lt;90%,"75-90%",IF(U67&lt;100%,"90-99%","100%"))), "")</f>
        <v>90-99%</v>
      </c>
      <c r="D67">
        <v>6029</v>
      </c>
      <c r="E67">
        <v>5358</v>
      </c>
      <c r="F67">
        <v>4067</v>
      </c>
      <c r="G67">
        <v>3871</v>
      </c>
      <c r="H67">
        <v>4047</v>
      </c>
      <c r="I67" s="53">
        <f>SUM(D67:H67)</f>
        <v>23372</v>
      </c>
      <c r="J67" s="17">
        <v>5858</v>
      </c>
      <c r="K67" s="15">
        <f>SUM(J67/D67)</f>
        <v>0.97163708741084753</v>
      </c>
      <c r="L67" s="4">
        <v>4973</v>
      </c>
      <c r="M67" s="27">
        <f>SUM(L67/E67)</f>
        <v>0.92814483016050764</v>
      </c>
      <c r="N67" s="4">
        <v>3907</v>
      </c>
      <c r="O67" s="27">
        <f>SUM(N67/F67)</f>
        <v>0.96065896238013282</v>
      </c>
      <c r="P67" s="4">
        <v>3684</v>
      </c>
      <c r="Q67" s="27">
        <f>SUM(P67/G67)</f>
        <v>0.9516920692327564</v>
      </c>
      <c r="R67" s="4">
        <v>3942</v>
      </c>
      <c r="S67" s="27">
        <f>SUM(R67/H67)</f>
        <v>0.97405485544848036</v>
      </c>
      <c r="T67" s="53">
        <f>SUM(J67+L67+N67+P67+R67)</f>
        <v>22364</v>
      </c>
      <c r="U67" s="96">
        <f>SUM(T67/I67)</f>
        <v>0.95687147013520457</v>
      </c>
      <c r="V67" s="67"/>
    </row>
    <row r="68" spans="1:22" ht="15.75" thickBot="1" x14ac:dyDescent="0.3">
      <c r="A68" s="1" t="s">
        <v>200</v>
      </c>
      <c r="B68" s="5" t="s">
        <v>12</v>
      </c>
      <c r="C68" t="str">
        <f>IF(IFERROR(U68, 0) &gt; 0, IF(U68&lt;75%,"&lt;75%",IF(U68&lt;90%,"75-90%",IF(U68&lt;100%,"90-99%","100%"))), "")</f>
        <v>90-99%</v>
      </c>
      <c r="D68" s="10"/>
      <c r="E68" s="10"/>
      <c r="F68" s="10"/>
      <c r="G68">
        <v>7220</v>
      </c>
      <c r="H68">
        <v>10063</v>
      </c>
      <c r="I68" s="53">
        <f>SUM(D68:H68)</f>
        <v>17283</v>
      </c>
      <c r="J68" s="10"/>
      <c r="K68" s="16"/>
      <c r="L68" s="12"/>
      <c r="M68" s="16"/>
      <c r="N68" s="12"/>
      <c r="O68" s="16"/>
      <c r="P68" s="25">
        <f>Q68*G68</f>
        <v>7003.4</v>
      </c>
      <c r="Q68" s="15">
        <v>0.97</v>
      </c>
      <c r="R68" s="25">
        <f>S68*H68</f>
        <v>9660.48</v>
      </c>
      <c r="S68" s="15">
        <v>0.96</v>
      </c>
      <c r="T68" s="85">
        <f>SUM(J68+L68+N68+P68+R68)</f>
        <v>16663.879999999997</v>
      </c>
      <c r="U68" s="95">
        <f>SUM(T68/I68)</f>
        <v>0.96417751547763686</v>
      </c>
      <c r="V68" s="67"/>
    </row>
    <row r="69" spans="1:22" ht="15.75" thickBot="1" x14ac:dyDescent="0.3">
      <c r="A69" s="1" t="s">
        <v>155</v>
      </c>
      <c r="B69" s="5" t="s">
        <v>12</v>
      </c>
      <c r="C69" t="str">
        <f>IF(IFERROR(U69, 0) &gt; 0, IF(U69&lt;75%,"&lt;75%",IF(U69&lt;90%,"75-90%",IF(U69&lt;100%,"90-99%","100%"))), "")</f>
        <v>90-99%</v>
      </c>
      <c r="D69" s="10"/>
      <c r="E69" s="10"/>
      <c r="F69" s="10"/>
      <c r="G69">
        <v>34620</v>
      </c>
      <c r="H69">
        <v>31306</v>
      </c>
      <c r="I69" s="53">
        <f>SUM(D69:H69)</f>
        <v>65926</v>
      </c>
      <c r="J69" s="10"/>
      <c r="K69" s="16"/>
      <c r="L69" s="12"/>
      <c r="M69" s="16"/>
      <c r="N69" s="12"/>
      <c r="O69" s="16"/>
      <c r="P69" s="23">
        <f>Q69*G69</f>
        <v>32785.14</v>
      </c>
      <c r="Q69" s="15">
        <v>0.94699999999999995</v>
      </c>
      <c r="R69" s="23">
        <f>S69*H69</f>
        <v>30798.842799999999</v>
      </c>
      <c r="S69" s="15">
        <v>0.98380000000000001</v>
      </c>
      <c r="T69" s="52">
        <f>SUM(J69+L69+N69+P69+R69)</f>
        <v>63583.982799999998</v>
      </c>
      <c r="U69" s="95">
        <v>0.96499999999999997</v>
      </c>
      <c r="V69" s="67"/>
    </row>
    <row r="70" spans="1:22" ht="15.75" thickBot="1" x14ac:dyDescent="0.3">
      <c r="A70" s="1" t="s">
        <v>186</v>
      </c>
      <c r="B70" s="5" t="s">
        <v>12</v>
      </c>
      <c r="C70" t="str">
        <f>IF(IFERROR(U70, 0) &gt; 0, IF(U70&lt;75%,"&lt;75%",IF(U70&lt;90%,"75-90%",IF(U70&lt;100%,"90-99%","100%"))), "")</f>
        <v>90-99%</v>
      </c>
      <c r="D70">
        <v>18549</v>
      </c>
      <c r="E70">
        <v>19660</v>
      </c>
      <c r="F70">
        <v>17911</v>
      </c>
      <c r="G70">
        <v>19264</v>
      </c>
      <c r="H70">
        <v>17357</v>
      </c>
      <c r="I70" s="53">
        <f>SUM(D70:H70)</f>
        <v>92741</v>
      </c>
      <c r="J70" s="14">
        <f>K70*D70</f>
        <v>18140.921999999999</v>
      </c>
      <c r="K70" s="15">
        <v>0.97799999999999998</v>
      </c>
      <c r="L70" s="23">
        <f>M70*E70</f>
        <v>19424.079999999998</v>
      </c>
      <c r="M70" s="15">
        <v>0.98799999999999999</v>
      </c>
      <c r="N70" s="23">
        <f>O70*F70</f>
        <v>17445.313999999998</v>
      </c>
      <c r="O70" s="15">
        <v>0.97399999999999998</v>
      </c>
      <c r="P70" s="23">
        <f>Q70*G70</f>
        <v>18397.12</v>
      </c>
      <c r="Q70" s="15">
        <v>0.95499999999999996</v>
      </c>
      <c r="R70" s="23">
        <f>S70*H70</f>
        <v>16905.718000000001</v>
      </c>
      <c r="S70" s="15">
        <v>0.97399999999999998</v>
      </c>
      <c r="T70" s="85">
        <f>SUM(J70+L70+N70+P70+R70)</f>
        <v>90313.15399999998</v>
      </c>
      <c r="U70" s="95">
        <f>SUM(T70/I70)</f>
        <v>0.97382122254450543</v>
      </c>
      <c r="V70" s="67"/>
    </row>
    <row r="71" spans="1:22" ht="15.75" thickBot="1" x14ac:dyDescent="0.3">
      <c r="A71" s="1" t="s">
        <v>164</v>
      </c>
      <c r="B71" s="5" t="s">
        <v>12</v>
      </c>
      <c r="C71" t="str">
        <f>IF(IFERROR(U71, 0) &gt; 0, IF(U71&lt;75%,"&lt;75%",IF(U71&lt;90%,"75-90%",IF(U71&lt;100%,"90-99%","100%"))), "")</f>
        <v>90-99%</v>
      </c>
      <c r="D71">
        <v>417</v>
      </c>
      <c r="E71">
        <v>649</v>
      </c>
      <c r="F71">
        <v>860</v>
      </c>
      <c r="G71">
        <v>1303</v>
      </c>
      <c r="H71">
        <v>1034</v>
      </c>
      <c r="I71" s="53">
        <f>SUM(D71:H71)</f>
        <v>4263</v>
      </c>
      <c r="J71" s="17">
        <v>398</v>
      </c>
      <c r="K71" s="15">
        <f>SUM(J71/D71)</f>
        <v>0.95443645083932849</v>
      </c>
      <c r="L71" s="8">
        <v>623</v>
      </c>
      <c r="M71" s="15">
        <f>SUM(L71/E71)</f>
        <v>0.95993836671802768</v>
      </c>
      <c r="N71" s="8">
        <v>846</v>
      </c>
      <c r="O71" s="15">
        <f>SUM(N71/F71)</f>
        <v>0.98372093023255813</v>
      </c>
      <c r="P71" s="8">
        <v>1278</v>
      </c>
      <c r="Q71" s="15">
        <f>SUM(P71/G71)</f>
        <v>0.98081350729086725</v>
      </c>
      <c r="R71" s="8">
        <v>1034</v>
      </c>
      <c r="S71" s="15">
        <f>SUM(R71/H71)</f>
        <v>1</v>
      </c>
      <c r="T71" s="52">
        <f>SUM(J71+L71+N71+P71+R71)</f>
        <v>4179</v>
      </c>
      <c r="U71" s="95">
        <f>SUM(T71/I71)</f>
        <v>0.98029556650246308</v>
      </c>
      <c r="V71" s="67"/>
    </row>
    <row r="72" spans="1:22" ht="15.75" thickBot="1" x14ac:dyDescent="0.3">
      <c r="A72" s="1" t="s">
        <v>94</v>
      </c>
      <c r="B72" s="5" t="s">
        <v>12</v>
      </c>
      <c r="C72" t="str">
        <f>IF(IFERROR(U72, 0) &gt; 0, IF(U72&lt;75%,"&lt;75%",IF(U72&lt;90%,"75-90%",IF(U72&lt;100%,"90-99%","100%"))), "")</f>
        <v>90-99%</v>
      </c>
      <c r="D72" s="10"/>
      <c r="E72" s="10"/>
      <c r="F72" s="10"/>
      <c r="G72" s="10"/>
      <c r="H72">
        <v>993</v>
      </c>
      <c r="I72" s="53">
        <f>SUM(D72:H72)</f>
        <v>993</v>
      </c>
      <c r="J72" s="10"/>
      <c r="K72" s="16"/>
      <c r="L72" s="12"/>
      <c r="M72" s="16"/>
      <c r="N72" s="12"/>
      <c r="O72" s="16"/>
      <c r="P72" s="12"/>
      <c r="Q72" s="16"/>
      <c r="R72" s="8">
        <v>974</v>
      </c>
      <c r="S72" s="15">
        <f>SUM(R72/H72)</f>
        <v>0.98086606243705943</v>
      </c>
      <c r="T72" s="52">
        <f>SUM(J72+L72+N72+P72+R72)</f>
        <v>974</v>
      </c>
      <c r="U72" s="95">
        <f>SUM(T72/I72)</f>
        <v>0.98086606243705943</v>
      </c>
      <c r="V72" s="67"/>
    </row>
    <row r="73" spans="1:22" ht="15.75" thickBot="1" x14ac:dyDescent="0.3">
      <c r="A73" s="1" t="s">
        <v>108</v>
      </c>
      <c r="B73" s="5" t="s">
        <v>12</v>
      </c>
      <c r="C73" t="str">
        <f>IF(IFERROR(U73, 0) &gt; 0, IF(U73&lt;75%,"&lt;75%",IF(U73&lt;90%,"75-90%",IF(U73&lt;100%,"90-99%","100%"))), "")</f>
        <v>90-99%</v>
      </c>
      <c r="D73">
        <v>3864</v>
      </c>
      <c r="E73">
        <v>3432</v>
      </c>
      <c r="F73" s="4">
        <v>3438</v>
      </c>
      <c r="G73" s="4">
        <v>5181</v>
      </c>
      <c r="H73" s="4">
        <v>3225</v>
      </c>
      <c r="I73" s="53">
        <f>SUM(D73:H73)</f>
        <v>19140</v>
      </c>
      <c r="J73">
        <v>3833</v>
      </c>
      <c r="K73" s="15">
        <f>SUM(J73/D73)</f>
        <v>0.99197722567287783</v>
      </c>
      <c r="L73" s="8">
        <v>3316</v>
      </c>
      <c r="M73" s="15">
        <f>SUM(L73/E73)</f>
        <v>0.96620046620046618</v>
      </c>
      <c r="N73" s="8">
        <v>3340</v>
      </c>
      <c r="O73" s="15">
        <f>SUM(N73/F73)</f>
        <v>0.97149505526468882</v>
      </c>
      <c r="P73" s="8">
        <v>5116</v>
      </c>
      <c r="Q73" s="15">
        <f>SUM(P73/G73)</f>
        <v>0.98745415942868175</v>
      </c>
      <c r="R73" s="8">
        <v>3185</v>
      </c>
      <c r="S73" s="15">
        <f>SUM(R73/H73)</f>
        <v>0.9875968992248062</v>
      </c>
      <c r="T73" s="52">
        <f>SUM(J73+L73+N73+P73+R73)</f>
        <v>18790</v>
      </c>
      <c r="U73" s="95">
        <f>SUM(T73/I73)</f>
        <v>0.98171368861024033</v>
      </c>
      <c r="V73" s="67"/>
    </row>
    <row r="74" spans="1:22" ht="15.75" thickBot="1" x14ac:dyDescent="0.3">
      <c r="A74" s="1" t="s">
        <v>40</v>
      </c>
      <c r="B74" s="5" t="s">
        <v>12</v>
      </c>
      <c r="C74" t="str">
        <f>IF(IFERROR(U74, 0) &gt; 0, IF(U74&lt;75%,"&lt;75%",IF(U74&lt;90%,"75-90%",IF(U74&lt;100%,"90-99%","100%"))), "")</f>
        <v>90-99%</v>
      </c>
      <c r="D74" s="10"/>
      <c r="E74">
        <v>15390</v>
      </c>
      <c r="F74">
        <v>16105</v>
      </c>
      <c r="G74">
        <v>16570</v>
      </c>
      <c r="H74">
        <v>17998</v>
      </c>
      <c r="I74" s="53">
        <f>SUM(D74:H74)</f>
        <v>66063</v>
      </c>
      <c r="J74" s="10"/>
      <c r="K74" s="16"/>
      <c r="L74" s="8">
        <f>M74*E74</f>
        <v>15390</v>
      </c>
      <c r="M74" s="15">
        <v>1</v>
      </c>
      <c r="N74" s="8">
        <f>O74*F74</f>
        <v>15943.95</v>
      </c>
      <c r="O74" s="15">
        <v>0.99</v>
      </c>
      <c r="P74" s="8">
        <f>Q74*G74</f>
        <v>15907.199999999999</v>
      </c>
      <c r="Q74" s="15">
        <v>0.96</v>
      </c>
      <c r="R74" s="8">
        <f>S74*H74</f>
        <v>17818.02</v>
      </c>
      <c r="S74" s="15">
        <v>0.99</v>
      </c>
      <c r="T74" s="85">
        <f>SUM(J74+L74+N74+P74+R74)</f>
        <v>65059.17</v>
      </c>
      <c r="U74" s="95">
        <f>SUM(T74/I74)</f>
        <v>0.98480495890286546</v>
      </c>
      <c r="V74" s="67"/>
    </row>
    <row r="75" spans="1:22" ht="15.75" thickBot="1" x14ac:dyDescent="0.3">
      <c r="A75" s="1" t="s">
        <v>72</v>
      </c>
      <c r="B75" s="5" t="s">
        <v>12</v>
      </c>
      <c r="C75" t="str">
        <f>IF(IFERROR(U75, 0) &gt; 0, IF(U75&lt;75%,"&lt;75%",IF(U75&lt;90%,"75-90%",IF(U75&lt;100%,"90-99%","100%"))), "")</f>
        <v>90-99%</v>
      </c>
      <c r="D75">
        <v>20812</v>
      </c>
      <c r="E75">
        <v>23937</v>
      </c>
      <c r="F75">
        <v>21182</v>
      </c>
      <c r="G75">
        <v>31142</v>
      </c>
      <c r="H75">
        <v>20100</v>
      </c>
      <c r="I75" s="53">
        <f>SUM(D75:H75)</f>
        <v>117173</v>
      </c>
      <c r="J75" s="17">
        <v>20423</v>
      </c>
      <c r="K75" s="15">
        <f>SUM(J75/D75)</f>
        <v>0.98130886027291941</v>
      </c>
      <c r="L75" s="8">
        <v>23751</v>
      </c>
      <c r="M75" s="15">
        <f>SUM(L75/E75)</f>
        <v>0.99222960270710614</v>
      </c>
      <c r="N75" s="8">
        <v>20864</v>
      </c>
      <c r="O75" s="15">
        <f>SUM(N75/F75)</f>
        <v>0.98498725332829762</v>
      </c>
      <c r="P75" s="8">
        <v>30597</v>
      </c>
      <c r="Q75" s="15">
        <f>SUM(P75/G75)</f>
        <v>0.98249951833536708</v>
      </c>
      <c r="R75" s="4">
        <v>20062</v>
      </c>
      <c r="S75" s="15">
        <f>SUM(R75/H75)</f>
        <v>0.99810945273631846</v>
      </c>
      <c r="T75" s="52">
        <f>SUM(J75+L75+N75+P75+R75)</f>
        <v>115697</v>
      </c>
      <c r="U75" s="95">
        <f>SUM(T75/I75)</f>
        <v>0.98740324136106439</v>
      </c>
      <c r="V75" s="67"/>
    </row>
    <row r="76" spans="1:22" ht="15.75" thickBot="1" x14ac:dyDescent="0.3">
      <c r="A76" s="1" t="s">
        <v>219</v>
      </c>
      <c r="B76" s="5" t="s">
        <v>12</v>
      </c>
      <c r="C76" t="str">
        <f>IF(IFERROR(U76, 0) &gt; 0, IF(U76&lt;75%,"&lt;75%",IF(U76&lt;90%,"75-90%",IF(U76&lt;100%,"90-99%","100%"))), "")</f>
        <v>90-99%</v>
      </c>
      <c r="D76" s="10"/>
      <c r="E76" s="10"/>
      <c r="F76" s="10"/>
      <c r="G76" s="10"/>
      <c r="H76">
        <v>4390</v>
      </c>
      <c r="I76" s="53">
        <f>SUM(D76:H76)</f>
        <v>4390</v>
      </c>
      <c r="J76" s="10"/>
      <c r="K76" s="16"/>
      <c r="L76" s="12"/>
      <c r="M76" s="16"/>
      <c r="N76" s="12"/>
      <c r="O76" s="16"/>
      <c r="P76" s="12"/>
      <c r="Q76" s="16"/>
      <c r="R76" s="23">
        <f>S76*H76</f>
        <v>4350.49</v>
      </c>
      <c r="S76" s="15">
        <v>0.99099999999999999</v>
      </c>
      <c r="T76" s="85">
        <f>SUM(J76+L76+N76+P76+R76)</f>
        <v>4350.49</v>
      </c>
      <c r="U76" s="95">
        <v>0.99</v>
      </c>
      <c r="V76" s="67"/>
    </row>
    <row r="77" spans="1:22" ht="15.75" thickBot="1" x14ac:dyDescent="0.3">
      <c r="A77" s="1" t="s">
        <v>90</v>
      </c>
      <c r="B77" s="5" t="s">
        <v>12</v>
      </c>
      <c r="C77" t="str">
        <f>IF(IFERROR(U77, 0) &gt; 0, IF(U77&lt;75%,"&lt;75%",IF(U77&lt;90%,"75-90%",IF(U77&lt;100%,"90-99%","100%"))), "")</f>
        <v>90-99%</v>
      </c>
      <c r="D77" s="10"/>
      <c r="E77">
        <v>341</v>
      </c>
      <c r="F77">
        <v>162</v>
      </c>
      <c r="G77">
        <v>211</v>
      </c>
      <c r="H77">
        <v>61</v>
      </c>
      <c r="I77" s="53">
        <f>SUM(D77:H77)</f>
        <v>775</v>
      </c>
      <c r="J77" s="10"/>
      <c r="K77" s="16"/>
      <c r="L77" s="8">
        <v>334</v>
      </c>
      <c r="M77" s="15">
        <v>0.98</v>
      </c>
      <c r="N77" s="8">
        <v>162</v>
      </c>
      <c r="O77" s="15">
        <v>1</v>
      </c>
      <c r="P77" s="8">
        <v>211</v>
      </c>
      <c r="Q77" s="15">
        <v>1</v>
      </c>
      <c r="R77" s="8">
        <v>61</v>
      </c>
      <c r="S77" s="15">
        <v>1</v>
      </c>
      <c r="T77" s="52">
        <f>SUM(J77+L77+N77+P77+R77)</f>
        <v>768</v>
      </c>
      <c r="U77" s="95">
        <f>SUM(T77/I77)</f>
        <v>0.99096774193548387</v>
      </c>
      <c r="V77" s="67"/>
    </row>
    <row r="78" spans="1:22" ht="15.75" thickBot="1" x14ac:dyDescent="0.3">
      <c r="A78" s="1" t="s">
        <v>181</v>
      </c>
      <c r="B78" s="5" t="s">
        <v>12</v>
      </c>
      <c r="C78" t="str">
        <f>IF(IFERROR(U78, 0) &gt; 0, IF(U78&lt;75%,"&lt;75%",IF(U78&lt;90%,"75-90%",IF(U78&lt;100%,"90-99%","100%"))), "")</f>
        <v>90-99%</v>
      </c>
      <c r="D78">
        <v>12385</v>
      </c>
      <c r="E78">
        <v>10893</v>
      </c>
      <c r="F78">
        <v>5067</v>
      </c>
      <c r="G78">
        <v>6072</v>
      </c>
      <c r="H78">
        <v>3203</v>
      </c>
      <c r="I78" s="53">
        <f>SUM(D78:H78)</f>
        <v>37620</v>
      </c>
      <c r="J78" s="17">
        <v>12380</v>
      </c>
      <c r="K78" s="15">
        <f>SUM(J78/D78)</f>
        <v>0.99959628582963267</v>
      </c>
      <c r="L78" s="4">
        <v>10876</v>
      </c>
      <c r="M78" s="15">
        <f>SUM(L78/E78)</f>
        <v>0.9984393647296429</v>
      </c>
      <c r="N78" s="4">
        <v>5067</v>
      </c>
      <c r="O78" s="15">
        <f>SUM(N78/F78)</f>
        <v>1</v>
      </c>
      <c r="P78" s="4">
        <v>6043</v>
      </c>
      <c r="Q78" s="15">
        <f>SUM(P78/G78)</f>
        <v>0.9952239789196311</v>
      </c>
      <c r="R78" s="4">
        <v>3159</v>
      </c>
      <c r="S78" s="15">
        <f>SUM(R78/H78)</f>
        <v>0.98626287855135808</v>
      </c>
      <c r="T78" s="52">
        <f>SUM(J78+L78+N78+P78+R78)</f>
        <v>37525</v>
      </c>
      <c r="U78" s="95">
        <f>SUM(T78/I78)</f>
        <v>0.99747474747474751</v>
      </c>
      <c r="V78" s="67"/>
    </row>
    <row r="79" spans="1:22" ht="15.75" thickBot="1" x14ac:dyDescent="0.3">
      <c r="A79" s="1" t="s">
        <v>227</v>
      </c>
      <c r="B79" s="5" t="s">
        <v>12</v>
      </c>
      <c r="C79" t="str">
        <f>IF(IFERROR(U79, 0) &gt; 0, IF(U79&lt;75%,"&lt;75%",IF(U79&lt;90%,"75-90%",IF(U79&lt;100%,"90-99%","100%"))), "")</f>
        <v>100%</v>
      </c>
      <c r="D79">
        <v>32000</v>
      </c>
      <c r="E79">
        <v>26000</v>
      </c>
      <c r="F79">
        <v>29000</v>
      </c>
      <c r="G79">
        <v>27000</v>
      </c>
      <c r="H79">
        <v>25500</v>
      </c>
      <c r="I79" s="53">
        <f>SUM(D79:H79)</f>
        <v>139500</v>
      </c>
      <c r="J79">
        <f>K79*D79</f>
        <v>32000</v>
      </c>
      <c r="K79" s="15">
        <v>1</v>
      </c>
      <c r="L79" s="4">
        <f>M79*E79</f>
        <v>26000</v>
      </c>
      <c r="M79" s="15">
        <v>1</v>
      </c>
      <c r="N79" s="4">
        <f>O79*F79</f>
        <v>29000</v>
      </c>
      <c r="O79" s="15">
        <v>1</v>
      </c>
      <c r="P79" s="4">
        <f>Q79*G79</f>
        <v>27000</v>
      </c>
      <c r="Q79" s="15">
        <v>1</v>
      </c>
      <c r="R79" s="4">
        <f>S79*H79</f>
        <v>25500</v>
      </c>
      <c r="S79" s="15">
        <v>1</v>
      </c>
      <c r="T79" s="52">
        <v>139500</v>
      </c>
      <c r="U79" s="95">
        <f>SUM(T79/I79)</f>
        <v>1</v>
      </c>
      <c r="V79" s="67"/>
    </row>
    <row r="80" spans="1:22" ht="15.75" thickBot="1" x14ac:dyDescent="0.3">
      <c r="A80" s="1" t="s">
        <v>117</v>
      </c>
      <c r="B80" s="5" t="s">
        <v>12</v>
      </c>
      <c r="C80" t="str">
        <f>IF(IFERROR(U80, 0) &gt; 0, IF(U80&lt;75%,"&lt;75%",IF(U80&lt;90%,"75-90%",IF(U80&lt;100%,"90-99%","100%"))), "")</f>
        <v>100%</v>
      </c>
      <c r="D80">
        <v>282</v>
      </c>
      <c r="E80">
        <v>1402</v>
      </c>
      <c r="F80">
        <v>1643</v>
      </c>
      <c r="G80">
        <v>1769</v>
      </c>
      <c r="H80">
        <v>1881</v>
      </c>
      <c r="I80" s="53">
        <f>SUM(D80:H80)</f>
        <v>6977</v>
      </c>
      <c r="J80">
        <f>K80*D80</f>
        <v>282</v>
      </c>
      <c r="K80" s="15">
        <v>1</v>
      </c>
      <c r="L80" s="8">
        <f>M80*E80</f>
        <v>1402</v>
      </c>
      <c r="M80" s="15">
        <v>1</v>
      </c>
      <c r="N80" s="8">
        <f>O80*F80</f>
        <v>1643</v>
      </c>
      <c r="O80" s="15">
        <v>1</v>
      </c>
      <c r="P80" s="8">
        <f>Q80*G80</f>
        <v>1769</v>
      </c>
      <c r="Q80" s="15">
        <v>1</v>
      </c>
      <c r="R80" s="8">
        <f>S80*H80</f>
        <v>1881</v>
      </c>
      <c r="S80" s="15">
        <v>1</v>
      </c>
      <c r="T80" s="52">
        <f>SUM(J80+L80+N80+P80+R80)</f>
        <v>6977</v>
      </c>
      <c r="U80" s="95">
        <v>1</v>
      </c>
      <c r="V80" s="67"/>
    </row>
    <row r="81" spans="1:26" ht="15.75" thickBot="1" x14ac:dyDescent="0.3">
      <c r="A81" s="1" t="s">
        <v>118</v>
      </c>
      <c r="B81" s="5" t="s">
        <v>12</v>
      </c>
      <c r="C81" t="str">
        <f>IF(IFERROR(U81, 0) &gt; 0, IF(U81&lt;75%,"&lt;75%",IF(U81&lt;90%,"75-90%",IF(U81&lt;100%,"90-99%","100%"))), "")</f>
        <v>100%</v>
      </c>
      <c r="D81">
        <v>969</v>
      </c>
      <c r="E81">
        <v>1034</v>
      </c>
      <c r="F81">
        <v>704</v>
      </c>
      <c r="G81">
        <v>972</v>
      </c>
      <c r="H81">
        <v>926</v>
      </c>
      <c r="I81" s="53">
        <f>SUM(D81:H81)</f>
        <v>4605</v>
      </c>
      <c r="J81">
        <v>969</v>
      </c>
      <c r="K81" s="15">
        <f>SUM(J81/D81)</f>
        <v>1</v>
      </c>
      <c r="L81" s="4">
        <v>1034</v>
      </c>
      <c r="M81" s="15">
        <f>SUM(L81/E81)</f>
        <v>1</v>
      </c>
      <c r="N81" s="4">
        <v>704</v>
      </c>
      <c r="O81" s="15">
        <f>SUM(N81/F81)</f>
        <v>1</v>
      </c>
      <c r="P81" s="4">
        <v>972</v>
      </c>
      <c r="Q81" s="15">
        <f>SUM(P81/G81)</f>
        <v>1</v>
      </c>
      <c r="R81" s="4">
        <v>926</v>
      </c>
      <c r="S81" s="15">
        <f>SUM(R81/H81)</f>
        <v>1</v>
      </c>
      <c r="T81" s="52">
        <f>SUM(J81+L81+N81+P81+R81)</f>
        <v>4605</v>
      </c>
      <c r="U81" s="95">
        <f>SUM(T81/I81)</f>
        <v>1</v>
      </c>
      <c r="V81" s="67"/>
    </row>
    <row r="82" spans="1:26" ht="15.75" thickBot="1" x14ac:dyDescent="0.3">
      <c r="A82" s="1" t="s">
        <v>119</v>
      </c>
      <c r="B82" s="5" t="s">
        <v>12</v>
      </c>
      <c r="C82" t="str">
        <f>IF(IFERROR(U82, 0) &gt; 0, IF(U82&lt;75%,"&lt;75%",IF(U82&lt;90%,"75-90%",IF(U82&lt;100%,"90-99%","100%"))), "")</f>
        <v>100%</v>
      </c>
      <c r="D82" s="10"/>
      <c r="E82">
        <v>1601</v>
      </c>
      <c r="F82">
        <v>1795</v>
      </c>
      <c r="G82">
        <v>2202</v>
      </c>
      <c r="H82">
        <v>2306</v>
      </c>
      <c r="I82" s="53">
        <f>SUM(D82:H82)</f>
        <v>7904</v>
      </c>
      <c r="J82" s="10"/>
      <c r="K82" s="16"/>
      <c r="L82" s="4">
        <f>M82*E82</f>
        <v>1601</v>
      </c>
      <c r="M82" s="15">
        <v>1</v>
      </c>
      <c r="N82" s="4">
        <f>O82*F82</f>
        <v>1795</v>
      </c>
      <c r="O82" s="15">
        <v>1</v>
      </c>
      <c r="P82" s="4">
        <f>Q82*G82</f>
        <v>2202</v>
      </c>
      <c r="Q82" s="15">
        <v>1</v>
      </c>
      <c r="R82" s="4">
        <f>S82*H82</f>
        <v>2306</v>
      </c>
      <c r="S82" s="15">
        <v>1</v>
      </c>
      <c r="T82" s="52">
        <f>SUM(J82+L82+N82+P82+R82)</f>
        <v>7904</v>
      </c>
      <c r="U82" s="95">
        <v>1</v>
      </c>
      <c r="V82" s="67"/>
    </row>
    <row r="83" spans="1:26" ht="15.75" thickBot="1" x14ac:dyDescent="0.3">
      <c r="A83" s="1" t="s">
        <v>150</v>
      </c>
      <c r="B83" s="5" t="s">
        <v>12</v>
      </c>
      <c r="C83" t="str">
        <f>IF(IFERROR(U83, 0) &gt; 0, IF(U83&lt;75%,"&lt;75%",IF(U83&lt;90%,"75-90%",IF(U83&lt;100%,"90-99%","100%"))), "")</f>
        <v>100%</v>
      </c>
      <c r="D83">
        <v>9148</v>
      </c>
      <c r="E83">
        <v>7966</v>
      </c>
      <c r="F83">
        <v>6611</v>
      </c>
      <c r="G83">
        <v>8198</v>
      </c>
      <c r="H83">
        <v>7335</v>
      </c>
      <c r="I83" s="52">
        <f>SUM(D83:H83)</f>
        <v>39258</v>
      </c>
      <c r="J83">
        <f>K83*D83</f>
        <v>9148</v>
      </c>
      <c r="K83" s="15">
        <v>1</v>
      </c>
      <c r="L83" s="4">
        <f>M83*E83</f>
        <v>7966</v>
      </c>
      <c r="M83" s="15">
        <v>1</v>
      </c>
      <c r="N83" s="4">
        <f>O83*F83</f>
        <v>6611</v>
      </c>
      <c r="O83" s="15">
        <v>1</v>
      </c>
      <c r="P83" s="4">
        <f>Q83*G83</f>
        <v>8198</v>
      </c>
      <c r="Q83" s="15">
        <v>1</v>
      </c>
      <c r="R83" s="4">
        <f>S83*H83</f>
        <v>7335</v>
      </c>
      <c r="S83" s="15">
        <v>1</v>
      </c>
      <c r="T83" s="52">
        <f>SUM(J83+L83+N83+P83+R83)</f>
        <v>39258</v>
      </c>
      <c r="U83" s="95">
        <v>1</v>
      </c>
      <c r="V83" s="67"/>
    </row>
    <row r="84" spans="1:26" ht="15.75" thickBot="1" x14ac:dyDescent="0.3">
      <c r="A84" s="1" t="s">
        <v>167</v>
      </c>
      <c r="B84" s="5" t="s">
        <v>12</v>
      </c>
      <c r="C84" t="str">
        <f>IF(IFERROR(U84, 0) &gt; 0, IF(U84&lt;75%,"&lt;75%",IF(U84&lt;90%,"75-90%",IF(U84&lt;100%,"90-99%","100%"))), "")</f>
        <v>100%</v>
      </c>
      <c r="D84" s="4">
        <v>300</v>
      </c>
      <c r="E84" s="4">
        <v>98</v>
      </c>
      <c r="F84" s="4">
        <v>553</v>
      </c>
      <c r="G84" s="4">
        <v>1201</v>
      </c>
      <c r="H84" s="4">
        <v>526</v>
      </c>
      <c r="I84" s="52">
        <f>SUM(D84:H84)</f>
        <v>2678</v>
      </c>
      <c r="J84">
        <f>K84*D84</f>
        <v>300</v>
      </c>
      <c r="K84" s="15">
        <v>1</v>
      </c>
      <c r="L84" s="8">
        <f>M84*E84</f>
        <v>98</v>
      </c>
      <c r="M84" s="15">
        <v>1</v>
      </c>
      <c r="N84" s="8">
        <f>O84*F84</f>
        <v>553</v>
      </c>
      <c r="O84" s="15">
        <v>1</v>
      </c>
      <c r="P84" s="8">
        <f>Q84*G84</f>
        <v>1201</v>
      </c>
      <c r="Q84" s="15">
        <v>1</v>
      </c>
      <c r="R84" s="8">
        <f>S84*H84</f>
        <v>526</v>
      </c>
      <c r="S84" s="15">
        <v>1</v>
      </c>
      <c r="T84" s="52">
        <f>SUM(J84+L84+N84+P84+R84)</f>
        <v>2678</v>
      </c>
      <c r="U84" s="95">
        <v>1</v>
      </c>
      <c r="V84" s="67"/>
    </row>
    <row r="85" spans="1:26" ht="15.75" thickBot="1" x14ac:dyDescent="0.3">
      <c r="A85" s="1" t="s">
        <v>176</v>
      </c>
      <c r="B85" s="5" t="s">
        <v>12</v>
      </c>
      <c r="C85" t="str">
        <f>IF(IFERROR(U85, 0) &gt; 0, IF(U85&lt;75%,"&lt;75%",IF(U85&lt;90%,"75-90%",IF(U85&lt;100%,"90-99%","100%"))), "")</f>
        <v>100%</v>
      </c>
      <c r="D85" s="10"/>
      <c r="E85" s="10"/>
      <c r="F85" s="13"/>
      <c r="G85" s="13"/>
      <c r="H85" s="4">
        <v>708</v>
      </c>
      <c r="I85" s="52">
        <f>SUM(D85:H85)</f>
        <v>708</v>
      </c>
      <c r="J85" s="10"/>
      <c r="K85" s="16"/>
      <c r="L85" s="12"/>
      <c r="M85" s="16"/>
      <c r="N85" s="12"/>
      <c r="O85" s="16"/>
      <c r="P85" s="12"/>
      <c r="Q85" s="16"/>
      <c r="R85" s="8">
        <v>708</v>
      </c>
      <c r="S85" s="15">
        <f>SUM(R85/H85)</f>
        <v>1</v>
      </c>
      <c r="T85" s="52">
        <f>SUM(J85+L85+N85+P85+R85)</f>
        <v>708</v>
      </c>
      <c r="U85" s="95">
        <f>SUM(T85/I85)</f>
        <v>1</v>
      </c>
      <c r="V85" s="67"/>
    </row>
    <row r="86" spans="1:26" ht="15.75" thickBot="1" x14ac:dyDescent="0.3">
      <c r="A86" s="1" t="s">
        <v>192</v>
      </c>
      <c r="B86" s="5" t="s">
        <v>12</v>
      </c>
      <c r="C86" t="str">
        <f>IF(IFERROR(U86, 0) &gt; 0, IF(U86&lt;75%,"&lt;75%",IF(U86&lt;90%,"75-90%",IF(U86&lt;100%,"90-99%","100%"))), "")</f>
        <v>100%</v>
      </c>
      <c r="D86" s="10"/>
      <c r="E86">
        <v>222</v>
      </c>
      <c r="F86">
        <v>876</v>
      </c>
      <c r="G86">
        <v>2487</v>
      </c>
      <c r="H86">
        <v>2133</v>
      </c>
      <c r="I86" s="52">
        <v>5718</v>
      </c>
      <c r="J86" s="10"/>
      <c r="K86" s="16"/>
      <c r="L86" s="4">
        <v>222</v>
      </c>
      <c r="M86" s="15">
        <f>SUM(L86/E86)</f>
        <v>1</v>
      </c>
      <c r="N86" s="8">
        <v>876</v>
      </c>
      <c r="O86" s="15">
        <f>SUM(N86/F86)</f>
        <v>1</v>
      </c>
      <c r="P86" s="8">
        <v>2487</v>
      </c>
      <c r="Q86" s="15">
        <f>SUM(P86/G86)</f>
        <v>1</v>
      </c>
      <c r="R86" s="8">
        <v>2133</v>
      </c>
      <c r="S86" s="15">
        <f>SUM(R86/H86)</f>
        <v>1</v>
      </c>
      <c r="T86" s="52">
        <f>SUM(J86+L86+N86+P86+R86)</f>
        <v>5718</v>
      </c>
      <c r="U86" s="95">
        <f>SUM(T86/I86)</f>
        <v>1</v>
      </c>
      <c r="V86" s="67"/>
    </row>
    <row r="87" spans="1:26" ht="15.75" thickBot="1" x14ac:dyDescent="0.3">
      <c r="A87" s="19" t="s">
        <v>215</v>
      </c>
      <c r="B87" s="20" t="s">
        <v>12</v>
      </c>
      <c r="C87" t="str">
        <f>IF(IFERROR(U87, 0) &gt; 0, IF(U87&lt;75%,"&lt;75%",IF(U87&lt;90%,"75-90%",IF(U87&lt;100%,"90-99%","100%"))), "")</f>
        <v>100%</v>
      </c>
      <c r="D87" s="10"/>
      <c r="E87" s="13"/>
      <c r="F87" s="13"/>
      <c r="G87" s="13"/>
      <c r="H87" s="10"/>
      <c r="I87" s="106"/>
      <c r="J87" s="10"/>
      <c r="K87" s="21">
        <v>1</v>
      </c>
      <c r="L87" s="13"/>
      <c r="M87" s="21">
        <v>1</v>
      </c>
      <c r="N87" s="13"/>
      <c r="O87" s="21">
        <v>1</v>
      </c>
      <c r="P87" s="13"/>
      <c r="Q87" s="21">
        <v>1</v>
      </c>
      <c r="R87" s="13"/>
      <c r="S87" s="21">
        <v>1</v>
      </c>
      <c r="T87" s="106"/>
      <c r="U87" s="97">
        <v>1</v>
      </c>
      <c r="V87" s="67"/>
    </row>
    <row r="88" spans="1:26" x14ac:dyDescent="0.25">
      <c r="A88" s="19" t="s">
        <v>224</v>
      </c>
      <c r="B88" s="20" t="s">
        <v>12</v>
      </c>
      <c r="C88" s="4" t="str">
        <f>IF(IFERROR(U88, 0) &gt; 0, IF(U88&lt;75%,"&lt;75%",IF(U88&lt;90%,"75-90%",IF(U88&lt;100%,"90-99%","100%"))), "")</f>
        <v>100%</v>
      </c>
      <c r="D88" s="13"/>
      <c r="E88" s="4">
        <v>247</v>
      </c>
      <c r="F88" s="4">
        <v>210</v>
      </c>
      <c r="G88" s="4">
        <v>144</v>
      </c>
      <c r="H88" s="4">
        <v>274</v>
      </c>
      <c r="I88" s="53">
        <f>SUM(D88:H88)</f>
        <v>875</v>
      </c>
      <c r="J88" s="10"/>
      <c r="K88" s="37"/>
      <c r="L88" s="4">
        <f>M88*E88</f>
        <v>247</v>
      </c>
      <c r="M88" s="27">
        <v>1</v>
      </c>
      <c r="N88" s="4">
        <f>O88*F88</f>
        <v>210</v>
      </c>
      <c r="O88" s="27">
        <v>1</v>
      </c>
      <c r="P88" s="4">
        <f>Q88*G88</f>
        <v>144</v>
      </c>
      <c r="Q88" s="27">
        <v>1</v>
      </c>
      <c r="R88" s="4">
        <f>S88*H88</f>
        <v>274</v>
      </c>
      <c r="S88" s="27">
        <v>1</v>
      </c>
      <c r="T88" s="53">
        <f>SUM(J88+L88+N88+P88+R88)</f>
        <v>875</v>
      </c>
      <c r="U88" s="96">
        <v>1</v>
      </c>
      <c r="V88" s="67"/>
    </row>
    <row r="89" spans="1:26" s="29" customFormat="1" ht="15.75" thickBot="1" x14ac:dyDescent="0.3">
      <c r="A89" s="114" t="s">
        <v>8</v>
      </c>
      <c r="B89" s="114">
        <f>COUNTIF(B1:B87, "Y")</f>
        <v>85</v>
      </c>
      <c r="C89" s="115"/>
      <c r="D89" s="115">
        <f>SUM(D3:D87)</f>
        <v>451369</v>
      </c>
      <c r="E89" s="115">
        <f>SUM(E3:E87)</f>
        <v>632046</v>
      </c>
      <c r="F89" s="115">
        <f>SUM(F3:F87)</f>
        <v>582204</v>
      </c>
      <c r="G89" s="115">
        <f>SUM(G3:G87)</f>
        <v>873437</v>
      </c>
      <c r="H89" s="115">
        <f>SUM(H3:H87)</f>
        <v>759581</v>
      </c>
      <c r="I89" s="116">
        <f>SUM(D89:H89)</f>
        <v>3298637</v>
      </c>
      <c r="J89" s="115">
        <f>SUM(J3:J87)</f>
        <v>376408.022</v>
      </c>
      <c r="K89" s="117">
        <f>SUM(J89/D89)</f>
        <v>0.83392528507717634</v>
      </c>
      <c r="L89" s="115">
        <f>SUM(L3:L87)</f>
        <v>528807.32000000007</v>
      </c>
      <c r="M89" s="117">
        <f>SUM(L89/E89)</f>
        <v>0.83665954693171074</v>
      </c>
      <c r="N89" s="115">
        <f>SUM(N3:N87)</f>
        <v>491743.891</v>
      </c>
      <c r="O89" s="117">
        <f>SUM(N89/F89)</f>
        <v>0.84462472088821106</v>
      </c>
      <c r="P89" s="115">
        <f>SUM(P3:P87)</f>
        <v>694644.10699999996</v>
      </c>
      <c r="Q89" s="117">
        <f>SUM(P89/G89)</f>
        <v>0.79529961176364172</v>
      </c>
      <c r="R89" s="115">
        <f>SUM(R3:R87)</f>
        <v>644345.2818</v>
      </c>
      <c r="S89" s="117">
        <f>SUM(R89/H89)</f>
        <v>0.8482904151104359</v>
      </c>
      <c r="T89" s="116">
        <f>SUM(J89+L89+N89+P89+R89)</f>
        <v>2735948.6217999998</v>
      </c>
      <c r="U89" s="118">
        <f>SUM(T89/I89)</f>
        <v>0.82941791467202963</v>
      </c>
      <c r="V89" s="67"/>
      <c r="W89"/>
      <c r="X89"/>
      <c r="Y89"/>
      <c r="Z89"/>
    </row>
    <row r="90" spans="1:26" ht="15.75" thickBot="1" x14ac:dyDescent="0.3">
      <c r="A90" s="83" t="s">
        <v>247</v>
      </c>
      <c r="B90"/>
      <c r="C90"/>
      <c r="D90" s="22"/>
      <c r="E90" s="22"/>
      <c r="F90" s="22"/>
      <c r="G90" s="22"/>
      <c r="H90" s="22"/>
    </row>
    <row r="91" spans="1:26" ht="15.75" thickBot="1" x14ac:dyDescent="0.3">
      <c r="A91" s="84" t="s">
        <v>244</v>
      </c>
    </row>
    <row r="92" spans="1:26" ht="72.75" customHeight="1" thickBot="1" x14ac:dyDescent="0.3">
      <c r="A92" s="1"/>
      <c r="E92" s="68" t="s">
        <v>229</v>
      </c>
      <c r="F92" s="69" t="s">
        <v>238</v>
      </c>
      <c r="G92" s="70" t="s">
        <v>230</v>
      </c>
      <c r="O92" s="15"/>
      <c r="P92" s="8"/>
      <c r="Q92" s="15"/>
      <c r="R92" s="8"/>
      <c r="S92" s="15"/>
      <c r="T92" s="8"/>
      <c r="U92" s="100"/>
    </row>
    <row r="93" spans="1:26" ht="15.75" thickBot="1" x14ac:dyDescent="0.3">
      <c r="A93" s="1"/>
      <c r="E93" s="71" t="s">
        <v>231</v>
      </c>
      <c r="F93" s="72">
        <f>B89-(F94+F95+F96)</f>
        <v>27</v>
      </c>
      <c r="G93" s="73">
        <f>F93/F97</f>
        <v>0.31764705882352939</v>
      </c>
      <c r="I93" s="8"/>
      <c r="K93" s="15"/>
      <c r="L93" s="8"/>
      <c r="M93" s="15"/>
      <c r="N93" s="8"/>
      <c r="O93" s="15"/>
      <c r="P93" s="8"/>
      <c r="Q93" s="15"/>
      <c r="R93" s="8"/>
      <c r="S93" s="15"/>
      <c r="T93" s="8"/>
      <c r="U93" s="100"/>
    </row>
    <row r="94" spans="1:26" ht="15.75" thickBot="1" x14ac:dyDescent="0.3">
      <c r="A94" s="1"/>
      <c r="E94" s="71" t="s">
        <v>232</v>
      </c>
      <c r="F94" s="74">
        <f>COUNTIF(C1:C88, "75-90%")</f>
        <v>25</v>
      </c>
      <c r="G94" s="73">
        <f>F94/F97</f>
        <v>0.29411764705882354</v>
      </c>
      <c r="I94" s="8"/>
      <c r="K94" s="15"/>
      <c r="L94" s="8"/>
      <c r="M94" s="15"/>
      <c r="N94" s="8"/>
      <c r="O94" s="15"/>
      <c r="P94" s="8"/>
      <c r="Q94" s="15"/>
      <c r="R94" s="8"/>
      <c r="S94" s="15"/>
      <c r="T94" s="8"/>
      <c r="U94" s="100"/>
    </row>
    <row r="95" spans="1:26" x14ac:dyDescent="0.25">
      <c r="E95" s="75" t="s">
        <v>233</v>
      </c>
      <c r="F95" s="76">
        <f>COUNTIF(C1:C88, "90-99%")</f>
        <v>23</v>
      </c>
      <c r="G95" s="73">
        <f>F95/F97</f>
        <v>0.27058823529411763</v>
      </c>
      <c r="I95" s="8"/>
      <c r="K95" s="15"/>
      <c r="L95" s="8"/>
      <c r="M95" s="15"/>
      <c r="N95" s="8"/>
      <c r="O95" s="15"/>
      <c r="P95" s="8"/>
      <c r="Q95" s="15"/>
      <c r="R95" s="8"/>
      <c r="S95" s="15"/>
      <c r="T95" s="8"/>
      <c r="U95" s="100"/>
    </row>
    <row r="96" spans="1:26" ht="15.75" thickBot="1" x14ac:dyDescent="0.3">
      <c r="E96" s="80">
        <v>1</v>
      </c>
      <c r="F96" s="81">
        <f>COUNTIF(C1:C88, "100%")</f>
        <v>10</v>
      </c>
      <c r="G96" s="82">
        <f>F96/F97</f>
        <v>0.11764705882352941</v>
      </c>
      <c r="I96" s="8"/>
      <c r="K96" s="15"/>
      <c r="L96" s="8"/>
      <c r="M96" s="15"/>
      <c r="N96" s="8"/>
      <c r="O96" s="15"/>
      <c r="P96" s="8"/>
      <c r="Q96" s="15"/>
      <c r="R96" s="8"/>
      <c r="S96" s="15"/>
      <c r="T96" s="8"/>
      <c r="U96" s="100"/>
    </row>
    <row r="97" spans="1:21" ht="15.75" thickBot="1" x14ac:dyDescent="0.3">
      <c r="E97" s="77" t="s">
        <v>8</v>
      </c>
      <c r="F97" s="78">
        <f>B89</f>
        <v>85</v>
      </c>
      <c r="G97" s="79">
        <f>F97/F97</f>
        <v>1</v>
      </c>
    </row>
    <row r="98" spans="1:21" ht="15.75" thickBot="1" x14ac:dyDescent="0.3">
      <c r="A98" s="2"/>
      <c r="B98" s="11"/>
      <c r="I98" s="8"/>
      <c r="K98" s="15"/>
      <c r="L98" s="8"/>
      <c r="M98" s="15"/>
      <c r="N98" s="8"/>
      <c r="O98" s="15"/>
      <c r="P98" s="8"/>
      <c r="Q98" s="15"/>
      <c r="R98" s="8"/>
      <c r="S98" s="15"/>
      <c r="T98" s="8"/>
      <c r="U98" s="100"/>
    </row>
    <row r="99" spans="1:21" ht="15.75" thickBot="1" x14ac:dyDescent="0.3">
      <c r="A99" s="1"/>
      <c r="B99" s="11"/>
      <c r="I99" s="8"/>
      <c r="K99" s="15"/>
      <c r="L99" s="8"/>
      <c r="M99" s="15"/>
      <c r="N99" s="8"/>
      <c r="O99" s="15"/>
      <c r="P99" s="8"/>
      <c r="Q99" s="15"/>
      <c r="R99" s="8"/>
      <c r="S99" s="15"/>
      <c r="T99" s="8"/>
      <c r="U99" s="100"/>
    </row>
    <row r="100" spans="1:21" ht="15.75" thickBot="1" x14ac:dyDescent="0.3">
      <c r="A100" s="1"/>
      <c r="C100" s="18"/>
      <c r="I100" s="8"/>
      <c r="K100" s="15"/>
      <c r="L100" s="8"/>
      <c r="M100" s="15"/>
      <c r="N100" s="8"/>
      <c r="O100" s="15"/>
      <c r="P100" s="8"/>
      <c r="Q100" s="15"/>
      <c r="R100" s="8"/>
      <c r="S100" s="15"/>
      <c r="T100" s="8"/>
      <c r="U100" s="100"/>
    </row>
    <row r="101" spans="1:21" ht="15.75" thickBot="1" x14ac:dyDescent="0.3">
      <c r="A101" s="2"/>
      <c r="I101" s="8"/>
      <c r="K101" s="15"/>
      <c r="L101" s="8"/>
      <c r="M101" s="15"/>
      <c r="N101" s="8"/>
      <c r="O101" s="15"/>
      <c r="P101" s="8"/>
      <c r="Q101" s="15"/>
      <c r="R101" s="8"/>
      <c r="S101" s="15"/>
      <c r="T101" s="8"/>
      <c r="U101" s="100"/>
    </row>
    <row r="102" spans="1:21" ht="15.75" thickBot="1" x14ac:dyDescent="0.3">
      <c r="A102" s="2"/>
      <c r="I102" s="8"/>
      <c r="K102" s="15"/>
      <c r="L102" s="8"/>
      <c r="M102" s="15"/>
      <c r="N102" s="8"/>
      <c r="O102" s="15"/>
      <c r="P102" s="8"/>
      <c r="Q102" s="15"/>
      <c r="R102" s="8"/>
      <c r="S102" s="15"/>
      <c r="T102" s="8"/>
      <c r="U102" s="100"/>
    </row>
    <row r="103" spans="1:21" ht="15.75" thickBot="1" x14ac:dyDescent="0.3">
      <c r="A103" s="3"/>
      <c r="I103" s="8"/>
      <c r="K103" s="15"/>
      <c r="L103" s="8"/>
      <c r="M103" s="15"/>
      <c r="N103" s="8"/>
      <c r="O103" s="15"/>
      <c r="P103" s="8"/>
      <c r="Q103" s="15"/>
      <c r="R103" s="8"/>
      <c r="S103" s="15"/>
      <c r="T103" s="8"/>
      <c r="U103" s="100"/>
    </row>
    <row r="104" spans="1:21" ht="15.75" thickBot="1" x14ac:dyDescent="0.3">
      <c r="A104" s="2"/>
      <c r="I104" s="8"/>
      <c r="K104" s="15"/>
      <c r="L104" s="8"/>
      <c r="M104" s="15"/>
      <c r="N104" s="8"/>
      <c r="O104" s="15"/>
      <c r="P104" s="8"/>
      <c r="Q104" s="15"/>
      <c r="R104" s="8"/>
      <c r="S104" s="15"/>
      <c r="T104" s="8"/>
      <c r="U104" s="100"/>
    </row>
    <row r="105" spans="1:21" ht="15.75" thickBot="1" x14ac:dyDescent="0.3">
      <c r="A105" s="1"/>
      <c r="I105" s="8"/>
      <c r="K105" s="15"/>
      <c r="L105" s="8"/>
      <c r="M105" s="15"/>
      <c r="N105" s="8"/>
      <c r="O105" s="15"/>
      <c r="P105" s="8"/>
      <c r="Q105" s="15"/>
      <c r="R105" s="8"/>
      <c r="S105" s="15"/>
      <c r="T105" s="8"/>
      <c r="U105" s="100"/>
    </row>
    <row r="106" spans="1:21" ht="15.75" thickBot="1" x14ac:dyDescent="0.3">
      <c r="A106" s="1"/>
      <c r="I106" s="8"/>
      <c r="K106" s="15"/>
      <c r="L106" s="8"/>
      <c r="M106" s="15"/>
      <c r="N106" s="8"/>
      <c r="O106" s="15"/>
      <c r="P106" s="8"/>
      <c r="Q106" s="15"/>
      <c r="R106" s="8"/>
      <c r="S106" s="15"/>
      <c r="T106" s="8"/>
      <c r="U106" s="100"/>
    </row>
    <row r="107" spans="1:21" ht="15.75" thickBot="1" x14ac:dyDescent="0.3">
      <c r="A107" s="1"/>
      <c r="B107" s="5"/>
      <c r="C107" s="5"/>
      <c r="I107" s="8"/>
      <c r="K107" s="15"/>
      <c r="L107" s="8"/>
      <c r="M107" s="15"/>
      <c r="N107" s="8"/>
      <c r="O107" s="15"/>
      <c r="P107" s="8"/>
      <c r="Q107" s="15"/>
      <c r="R107" s="8"/>
      <c r="S107" s="15"/>
      <c r="T107" s="8"/>
      <c r="U107" s="100"/>
    </row>
    <row r="108" spans="1:21" ht="15.75" thickBot="1" x14ac:dyDescent="0.3">
      <c r="A108" s="2"/>
      <c r="B108" s="7"/>
      <c r="C108" s="7"/>
      <c r="I108" s="8"/>
      <c r="K108" s="15"/>
      <c r="L108" s="8"/>
      <c r="M108" s="15"/>
      <c r="N108" s="8"/>
      <c r="O108" s="15"/>
      <c r="P108" s="8"/>
      <c r="Q108" s="15"/>
      <c r="R108" s="8"/>
      <c r="S108" s="15"/>
      <c r="T108" s="8"/>
      <c r="U108" s="100"/>
    </row>
    <row r="109" spans="1:21" ht="15.75" thickBot="1" x14ac:dyDescent="0.3">
      <c r="A109" s="1"/>
      <c r="B109" s="5"/>
      <c r="C109" s="5"/>
      <c r="I109" s="8"/>
      <c r="K109" s="15"/>
      <c r="L109" s="8"/>
      <c r="M109" s="15"/>
      <c r="N109" s="8"/>
      <c r="O109" s="15"/>
      <c r="P109" s="8"/>
      <c r="Q109" s="15"/>
      <c r="R109" s="8"/>
      <c r="S109" s="15"/>
      <c r="T109" s="8"/>
      <c r="U109" s="100"/>
    </row>
    <row r="110" spans="1:21" ht="15.75" thickBot="1" x14ac:dyDescent="0.3">
      <c r="A110" s="1"/>
      <c r="B110" s="5"/>
      <c r="C110" s="5"/>
      <c r="I110" s="8"/>
      <c r="K110" s="15"/>
      <c r="L110" s="8"/>
      <c r="M110" s="15"/>
      <c r="N110" s="8"/>
      <c r="O110" s="15"/>
      <c r="P110" s="8"/>
      <c r="Q110" s="15"/>
      <c r="R110" s="8"/>
      <c r="S110" s="15"/>
      <c r="T110" s="8"/>
      <c r="U110" s="100"/>
    </row>
    <row r="111" spans="1:21" ht="15.75" thickBot="1" x14ac:dyDescent="0.3">
      <c r="A111" s="2"/>
      <c r="B111" s="7"/>
      <c r="C111" s="7"/>
      <c r="I111" s="8"/>
      <c r="K111" s="15"/>
      <c r="L111" s="8"/>
      <c r="M111" s="15"/>
      <c r="N111" s="8"/>
      <c r="O111" s="15"/>
      <c r="P111" s="8"/>
      <c r="Q111" s="15"/>
      <c r="R111" s="8"/>
      <c r="S111" s="15"/>
      <c r="T111" s="8"/>
      <c r="U111" s="100"/>
    </row>
    <row r="112" spans="1:21" ht="15.75" thickBot="1" x14ac:dyDescent="0.3">
      <c r="A112" s="1"/>
      <c r="B112" s="5"/>
      <c r="C112" s="5"/>
      <c r="I112" s="8"/>
      <c r="K112" s="15"/>
      <c r="L112" s="8"/>
      <c r="M112" s="15"/>
      <c r="N112" s="8"/>
      <c r="O112" s="15"/>
      <c r="P112" s="8"/>
      <c r="Q112" s="15"/>
      <c r="R112" s="8"/>
      <c r="S112" s="15"/>
      <c r="T112" s="8"/>
      <c r="U112" s="100"/>
    </row>
    <row r="113" spans="1:21" ht="15.75" thickBot="1" x14ac:dyDescent="0.3">
      <c r="A113" s="2"/>
      <c r="B113" s="7"/>
      <c r="C113" s="7"/>
      <c r="I113" s="8"/>
      <c r="K113" s="15"/>
      <c r="L113" s="8"/>
      <c r="M113" s="15"/>
      <c r="N113" s="8"/>
      <c r="O113" s="15"/>
      <c r="P113" s="8"/>
      <c r="Q113" s="15"/>
      <c r="R113" s="8"/>
      <c r="S113" s="15"/>
      <c r="T113" s="8"/>
      <c r="U113" s="100"/>
    </row>
    <row r="114" spans="1:21" ht="15.75" thickBot="1" x14ac:dyDescent="0.3">
      <c r="A114" s="1"/>
      <c r="B114" s="5"/>
      <c r="C114" s="5"/>
      <c r="I114" s="8"/>
      <c r="K114" s="15"/>
      <c r="L114" s="8"/>
      <c r="M114" s="15"/>
      <c r="N114" s="8"/>
      <c r="O114" s="15"/>
      <c r="P114" s="8"/>
      <c r="Q114" s="15"/>
      <c r="R114" s="8"/>
      <c r="S114" s="15"/>
      <c r="T114" s="8"/>
      <c r="U114" s="100"/>
    </row>
    <row r="115" spans="1:21" ht="15.75" thickBot="1" x14ac:dyDescent="0.3">
      <c r="A115" s="1"/>
      <c r="B115" s="5"/>
      <c r="C115" s="5"/>
      <c r="I115" s="8"/>
      <c r="K115" s="15"/>
      <c r="L115" s="8"/>
      <c r="M115" s="15"/>
      <c r="N115" s="8"/>
      <c r="O115" s="15"/>
      <c r="P115" s="8"/>
      <c r="Q115" s="15"/>
      <c r="R115" s="8"/>
      <c r="S115" s="15"/>
      <c r="T115" s="8"/>
      <c r="U115" s="100"/>
    </row>
    <row r="116" spans="1:21" ht="15.75" thickBot="1" x14ac:dyDescent="0.3">
      <c r="A116" s="1"/>
      <c r="B116" s="5"/>
      <c r="C116" s="5"/>
      <c r="I116" s="8"/>
      <c r="K116" s="15"/>
      <c r="L116" s="8"/>
      <c r="M116" s="15"/>
      <c r="N116" s="8"/>
      <c r="O116" s="15"/>
      <c r="P116" s="8"/>
      <c r="Q116" s="15"/>
      <c r="R116" s="8"/>
      <c r="S116" s="15"/>
      <c r="T116" s="8"/>
      <c r="U116" s="100"/>
    </row>
    <row r="117" spans="1:21" ht="15.75" thickBot="1" x14ac:dyDescent="0.3">
      <c r="A117" s="2"/>
      <c r="B117" s="7"/>
      <c r="C117" s="7"/>
      <c r="I117" s="8"/>
      <c r="K117" s="15"/>
      <c r="L117" s="8"/>
      <c r="M117" s="15"/>
      <c r="N117" s="8"/>
      <c r="O117" s="15"/>
      <c r="P117" s="8"/>
      <c r="Q117" s="15"/>
      <c r="R117" s="8"/>
      <c r="S117" s="15"/>
      <c r="T117" s="8"/>
      <c r="U117" s="100"/>
    </row>
    <row r="118" spans="1:21" ht="15.75" thickBot="1" x14ac:dyDescent="0.3">
      <c r="A118" s="2"/>
      <c r="B118" s="7"/>
      <c r="C118" s="7"/>
      <c r="I118" s="8"/>
      <c r="K118" s="15"/>
      <c r="L118" s="8"/>
      <c r="M118" s="15"/>
      <c r="N118" s="8"/>
      <c r="O118" s="15"/>
      <c r="P118" s="8"/>
      <c r="Q118" s="15"/>
      <c r="R118" s="8"/>
      <c r="S118" s="15"/>
      <c r="T118" s="8"/>
      <c r="U118" s="100"/>
    </row>
    <row r="119" spans="1:21" ht="15.75" thickBot="1" x14ac:dyDescent="0.3">
      <c r="A119" s="1"/>
      <c r="B119" s="5"/>
      <c r="C119" s="5"/>
      <c r="I119" s="8"/>
      <c r="K119" s="15"/>
      <c r="L119" s="8"/>
      <c r="M119" s="15"/>
      <c r="N119" s="8"/>
      <c r="O119" s="15"/>
      <c r="P119" s="8"/>
      <c r="Q119" s="15"/>
      <c r="R119" s="8"/>
      <c r="S119" s="15"/>
      <c r="T119" s="8"/>
      <c r="U119" s="100"/>
    </row>
    <row r="120" spans="1:21" ht="15.75" thickBot="1" x14ac:dyDescent="0.3">
      <c r="A120" s="1"/>
      <c r="B120" s="5"/>
      <c r="C120" s="5"/>
      <c r="I120" s="8"/>
      <c r="K120" s="15"/>
      <c r="L120" s="8"/>
      <c r="M120" s="15"/>
      <c r="N120" s="8"/>
      <c r="O120" s="15"/>
      <c r="P120" s="8"/>
      <c r="Q120" s="15"/>
      <c r="R120" s="8"/>
      <c r="S120" s="15"/>
      <c r="T120" s="8"/>
      <c r="U120" s="100"/>
    </row>
    <row r="121" spans="1:21" ht="15.75" thickBot="1" x14ac:dyDescent="0.3">
      <c r="A121" s="1"/>
      <c r="B121" s="5"/>
      <c r="C121" s="5"/>
      <c r="I121" s="8"/>
      <c r="K121" s="15"/>
      <c r="L121" s="8"/>
      <c r="M121" s="15"/>
      <c r="N121" s="8"/>
      <c r="O121" s="15"/>
      <c r="P121" s="8"/>
      <c r="Q121" s="15"/>
      <c r="R121" s="8"/>
      <c r="S121" s="15"/>
      <c r="T121" s="8"/>
      <c r="U121" s="100"/>
    </row>
    <row r="122" spans="1:21" ht="15.75" thickBot="1" x14ac:dyDescent="0.3">
      <c r="A122" s="2"/>
      <c r="B122" s="7"/>
      <c r="C122" s="7"/>
      <c r="I122" s="8"/>
      <c r="K122" s="15"/>
      <c r="L122" s="8"/>
      <c r="M122" s="15"/>
      <c r="N122" s="8"/>
      <c r="O122" s="15"/>
      <c r="P122" s="8"/>
      <c r="Q122" s="15"/>
      <c r="R122" s="8"/>
      <c r="S122" s="15"/>
      <c r="T122" s="8"/>
      <c r="U122" s="100"/>
    </row>
    <row r="123" spans="1:21" ht="15.75" thickBot="1" x14ac:dyDescent="0.3">
      <c r="A123" s="2"/>
      <c r="B123" s="7"/>
      <c r="C123" s="7"/>
      <c r="I123" s="8"/>
      <c r="K123" s="15"/>
      <c r="L123" s="8"/>
      <c r="M123" s="15"/>
      <c r="N123" s="8"/>
      <c r="O123" s="15"/>
      <c r="P123" s="8"/>
      <c r="Q123" s="15"/>
      <c r="R123" s="8"/>
      <c r="S123" s="15"/>
      <c r="T123" s="8"/>
      <c r="U123" s="100"/>
    </row>
    <row r="124" spans="1:21" ht="15.75" thickBot="1" x14ac:dyDescent="0.3">
      <c r="A124" s="2"/>
      <c r="B124" s="7"/>
      <c r="C124" s="7"/>
      <c r="I124" s="8"/>
      <c r="K124" s="15"/>
      <c r="L124" s="8"/>
      <c r="M124" s="15"/>
      <c r="N124" s="8"/>
      <c r="O124" s="15"/>
      <c r="P124" s="8"/>
      <c r="Q124" s="15"/>
      <c r="R124" s="8"/>
      <c r="S124" s="15"/>
      <c r="T124" s="8"/>
      <c r="U124" s="100"/>
    </row>
    <row r="125" spans="1:21" ht="15.75" thickBot="1" x14ac:dyDescent="0.3">
      <c r="A125" s="2"/>
      <c r="B125" s="7"/>
      <c r="C125" s="7"/>
      <c r="I125" s="8"/>
      <c r="K125" s="15"/>
      <c r="L125" s="8"/>
      <c r="M125" s="15"/>
      <c r="N125" s="8"/>
      <c r="O125" s="15"/>
      <c r="P125" s="8"/>
      <c r="Q125" s="15"/>
      <c r="R125" s="8"/>
      <c r="S125" s="15"/>
      <c r="T125" s="8"/>
      <c r="U125" s="100"/>
    </row>
    <row r="126" spans="1:21" thickBot="1" x14ac:dyDescent="0.3">
      <c r="A126" s="2"/>
      <c r="B126" s="7"/>
      <c r="C126" s="7"/>
      <c r="I126" s="8"/>
      <c r="K126" s="15"/>
      <c r="L126" s="8"/>
      <c r="M126" s="15"/>
      <c r="N126" s="8"/>
      <c r="O126" s="15"/>
      <c r="P126" s="8"/>
      <c r="Q126" s="15"/>
      <c r="R126" s="8"/>
      <c r="S126" s="15"/>
      <c r="T126" s="8"/>
      <c r="U126" s="100"/>
    </row>
    <row r="127" spans="1:21" ht="15.75" thickBot="1" x14ac:dyDescent="0.3">
      <c r="A127" s="2"/>
      <c r="B127" s="7"/>
      <c r="C127" s="7"/>
      <c r="I127" s="8"/>
      <c r="K127" s="15"/>
      <c r="L127" s="8"/>
      <c r="M127" s="15"/>
      <c r="N127" s="8"/>
      <c r="O127" s="15"/>
      <c r="P127" s="8"/>
      <c r="Q127" s="15"/>
      <c r="R127" s="8"/>
      <c r="S127" s="15"/>
      <c r="T127" s="8"/>
      <c r="U127" s="100"/>
    </row>
    <row r="128" spans="1:21" ht="15.75" thickBot="1" x14ac:dyDescent="0.3">
      <c r="A128" s="2"/>
      <c r="B128" s="7"/>
      <c r="C128" s="7"/>
      <c r="I128" s="8"/>
      <c r="K128" s="15"/>
      <c r="L128" s="8"/>
      <c r="M128" s="15"/>
      <c r="N128" s="8"/>
      <c r="O128" s="15"/>
      <c r="P128" s="8"/>
      <c r="Q128" s="15"/>
      <c r="R128" s="8"/>
      <c r="S128" s="15"/>
      <c r="T128" s="8"/>
      <c r="U128" s="100"/>
    </row>
    <row r="129" spans="1:21" ht="15.75" thickBot="1" x14ac:dyDescent="0.3">
      <c r="A129" s="2"/>
      <c r="B129" s="7"/>
      <c r="C129" s="7"/>
      <c r="I129" s="8"/>
      <c r="K129" s="15"/>
      <c r="L129" s="8"/>
      <c r="M129" s="15"/>
      <c r="N129" s="8"/>
      <c r="O129" s="15"/>
      <c r="P129" s="8"/>
      <c r="Q129" s="15"/>
      <c r="R129" s="8"/>
      <c r="S129" s="15"/>
      <c r="T129" s="8"/>
      <c r="U129" s="100"/>
    </row>
    <row r="130" spans="1:21" ht="15.75" thickBot="1" x14ac:dyDescent="0.3">
      <c r="A130" s="2"/>
      <c r="B130" s="7"/>
      <c r="C130" s="7"/>
      <c r="I130" s="8"/>
      <c r="K130" s="15"/>
      <c r="L130" s="8"/>
      <c r="M130" s="15"/>
      <c r="N130" s="8"/>
      <c r="O130" s="15"/>
      <c r="P130" s="8"/>
      <c r="Q130" s="15"/>
      <c r="R130" s="8"/>
      <c r="S130" s="15"/>
      <c r="T130" s="8"/>
      <c r="U130" s="100"/>
    </row>
    <row r="131" spans="1:21" ht="15.75" thickBot="1" x14ac:dyDescent="0.3">
      <c r="A131" s="2"/>
      <c r="B131" s="7"/>
      <c r="C131" s="7"/>
      <c r="I131" s="8"/>
      <c r="K131" s="15"/>
      <c r="L131" s="8"/>
      <c r="M131" s="15"/>
      <c r="N131" s="8"/>
      <c r="O131" s="15"/>
      <c r="P131" s="8"/>
      <c r="Q131" s="15"/>
      <c r="R131" s="8"/>
      <c r="S131" s="15"/>
      <c r="T131" s="8"/>
      <c r="U131" s="100"/>
    </row>
    <row r="132" spans="1:21" ht="15.75" thickBot="1" x14ac:dyDescent="0.3">
      <c r="A132" s="2"/>
      <c r="B132" s="7"/>
      <c r="C132" s="7"/>
      <c r="I132" s="8"/>
      <c r="K132" s="15"/>
      <c r="L132" s="8"/>
      <c r="M132" s="15"/>
      <c r="N132" s="8"/>
      <c r="O132" s="15"/>
      <c r="P132" s="8"/>
      <c r="Q132" s="15"/>
      <c r="R132" s="8"/>
      <c r="S132" s="15"/>
      <c r="T132" s="8"/>
      <c r="U132" s="100"/>
    </row>
    <row r="133" spans="1:21" ht="15.75" thickBot="1" x14ac:dyDescent="0.3">
      <c r="A133" s="2"/>
      <c r="B133" s="7"/>
      <c r="C133" s="7"/>
      <c r="I133" s="8"/>
      <c r="K133" s="15"/>
      <c r="L133" s="8"/>
      <c r="M133" s="15"/>
      <c r="N133" s="8"/>
      <c r="O133" s="15"/>
      <c r="P133" s="8"/>
      <c r="Q133" s="15"/>
      <c r="R133" s="8"/>
      <c r="S133" s="15"/>
      <c r="T133" s="8"/>
      <c r="U133" s="100"/>
    </row>
    <row r="134" spans="1:21" ht="15.75" thickBot="1" x14ac:dyDescent="0.3">
      <c r="A134" s="2"/>
      <c r="B134" s="7"/>
      <c r="C134" s="7"/>
      <c r="I134" s="8"/>
      <c r="K134" s="15"/>
      <c r="L134" s="8"/>
      <c r="M134" s="15"/>
      <c r="N134" s="8"/>
      <c r="O134" s="15"/>
      <c r="P134" s="8"/>
      <c r="Q134" s="15"/>
      <c r="R134" s="8"/>
      <c r="S134" s="15"/>
      <c r="T134" s="8"/>
      <c r="U134" s="100"/>
    </row>
    <row r="135" spans="1:21" ht="15.75" thickBot="1" x14ac:dyDescent="0.3">
      <c r="A135" s="2"/>
      <c r="B135" s="7"/>
      <c r="C135" s="7"/>
      <c r="I135" s="8"/>
      <c r="K135" s="15"/>
      <c r="L135" s="8"/>
      <c r="M135" s="15"/>
      <c r="N135" s="8"/>
      <c r="O135" s="15"/>
      <c r="P135" s="8"/>
      <c r="Q135" s="15"/>
      <c r="R135" s="8"/>
      <c r="S135" s="15"/>
      <c r="T135" s="8"/>
      <c r="U135" s="100"/>
    </row>
    <row r="136" spans="1:21" ht="15.75" thickBot="1" x14ac:dyDescent="0.3">
      <c r="A136" s="2"/>
      <c r="B136" s="7"/>
      <c r="C136" s="7"/>
      <c r="I136" s="8"/>
      <c r="K136" s="15"/>
      <c r="L136" s="8"/>
      <c r="M136" s="15"/>
      <c r="N136" s="8"/>
      <c r="O136" s="15"/>
      <c r="P136" s="8"/>
      <c r="Q136" s="15"/>
      <c r="R136" s="8"/>
      <c r="S136" s="15"/>
      <c r="T136" s="8"/>
      <c r="U136" s="100"/>
    </row>
    <row r="137" spans="1:21" ht="15.75" thickBot="1" x14ac:dyDescent="0.3">
      <c r="A137" s="2"/>
      <c r="B137" s="7"/>
      <c r="C137" s="7"/>
      <c r="I137" s="8"/>
      <c r="K137" s="15"/>
      <c r="L137" s="8"/>
      <c r="M137" s="15"/>
      <c r="N137" s="8"/>
      <c r="O137" s="15"/>
      <c r="P137" s="8"/>
      <c r="Q137" s="15"/>
      <c r="R137" s="8"/>
      <c r="S137" s="15"/>
      <c r="T137" s="8"/>
      <c r="U137" s="100"/>
    </row>
    <row r="138" spans="1:21" ht="15.75" thickBot="1" x14ac:dyDescent="0.3">
      <c r="A138" s="2"/>
      <c r="B138" s="7"/>
      <c r="C138" s="7"/>
      <c r="I138" s="8"/>
      <c r="K138" s="15"/>
      <c r="L138" s="8"/>
      <c r="M138" s="15"/>
      <c r="N138" s="8"/>
      <c r="O138" s="15"/>
      <c r="P138" s="8"/>
      <c r="Q138" s="15"/>
      <c r="R138" s="8"/>
      <c r="S138" s="15"/>
      <c r="T138" s="8"/>
      <c r="U138" s="100"/>
    </row>
    <row r="139" spans="1:21" ht="15.75" thickBot="1" x14ac:dyDescent="0.3">
      <c r="A139" s="2"/>
      <c r="B139" s="7"/>
      <c r="C139" s="7"/>
      <c r="I139" s="8"/>
      <c r="K139" s="15"/>
      <c r="L139" s="8"/>
      <c r="M139" s="15"/>
      <c r="N139" s="8"/>
      <c r="O139" s="15"/>
      <c r="P139" s="8"/>
      <c r="Q139" s="15"/>
      <c r="R139" s="8"/>
      <c r="S139" s="15"/>
      <c r="T139" s="8"/>
      <c r="U139" s="100"/>
    </row>
    <row r="140" spans="1:21" ht="15.75" thickBot="1" x14ac:dyDescent="0.3">
      <c r="A140" s="2"/>
      <c r="B140" s="7"/>
      <c r="C140" s="7"/>
      <c r="I140" s="8"/>
      <c r="K140" s="15"/>
      <c r="L140" s="8"/>
      <c r="M140" s="15"/>
      <c r="N140" s="8"/>
      <c r="O140" s="15"/>
      <c r="P140" s="8"/>
      <c r="Q140" s="15"/>
      <c r="R140" s="8"/>
      <c r="S140" s="15"/>
      <c r="T140" s="8"/>
      <c r="U140" s="100"/>
    </row>
    <row r="141" spans="1:21" ht="15.75" thickBot="1" x14ac:dyDescent="0.3">
      <c r="A141" s="2"/>
      <c r="B141" s="7"/>
      <c r="C141" s="7"/>
      <c r="I141" s="8"/>
      <c r="K141" s="15"/>
      <c r="L141" s="8"/>
      <c r="M141" s="15"/>
      <c r="N141" s="8"/>
      <c r="O141" s="15"/>
      <c r="P141" s="8"/>
      <c r="Q141" s="15"/>
      <c r="R141" s="8"/>
      <c r="S141" s="15"/>
      <c r="T141" s="8"/>
      <c r="U141" s="100"/>
    </row>
    <row r="142" spans="1:21" ht="15.75" thickBot="1" x14ac:dyDescent="0.3">
      <c r="A142" s="2"/>
      <c r="B142" s="7"/>
      <c r="C142" s="7"/>
      <c r="I142" s="8"/>
      <c r="K142" s="15"/>
      <c r="L142" s="8"/>
      <c r="M142" s="15"/>
      <c r="N142" s="8"/>
      <c r="O142" s="15"/>
      <c r="P142" s="8"/>
      <c r="Q142" s="15"/>
      <c r="R142" s="8"/>
      <c r="S142" s="15"/>
      <c r="T142" s="8"/>
      <c r="U142" s="100"/>
    </row>
    <row r="143" spans="1:21" ht="15.75" thickBot="1" x14ac:dyDescent="0.3">
      <c r="A143" s="2"/>
      <c r="B143" s="7"/>
      <c r="C143" s="7"/>
      <c r="I143" s="8"/>
      <c r="K143" s="15"/>
      <c r="L143" s="8"/>
      <c r="M143" s="15"/>
      <c r="N143" s="8"/>
      <c r="O143" s="15"/>
      <c r="P143" s="8"/>
      <c r="Q143" s="15"/>
      <c r="R143" s="8"/>
      <c r="S143" s="15"/>
      <c r="T143" s="8"/>
      <c r="U143" s="100"/>
    </row>
    <row r="144" spans="1:21" ht="15.75" thickBot="1" x14ac:dyDescent="0.3">
      <c r="A144" s="2"/>
      <c r="B144" s="7"/>
      <c r="C144" s="7"/>
      <c r="I144" s="8"/>
      <c r="K144" s="15"/>
      <c r="L144" s="8"/>
      <c r="M144" s="15"/>
      <c r="N144" s="8"/>
      <c r="O144" s="15"/>
      <c r="P144" s="8"/>
      <c r="Q144" s="15"/>
      <c r="R144" s="8"/>
      <c r="S144" s="15"/>
      <c r="T144" s="8"/>
      <c r="U144" s="100"/>
    </row>
    <row r="145" spans="1:21" ht="15.75" thickBot="1" x14ac:dyDescent="0.3">
      <c r="A145" s="2"/>
      <c r="B145" s="7"/>
      <c r="C145" s="7"/>
      <c r="I145" s="8"/>
      <c r="K145" s="15"/>
      <c r="L145" s="8"/>
      <c r="M145" s="15"/>
      <c r="N145" s="8"/>
      <c r="O145" s="15"/>
      <c r="P145" s="8"/>
      <c r="Q145" s="15"/>
      <c r="R145" s="8"/>
      <c r="S145" s="15"/>
      <c r="T145" s="8"/>
      <c r="U145" s="100"/>
    </row>
    <row r="146" spans="1:21" ht="15.75" thickBot="1" x14ac:dyDescent="0.3">
      <c r="A146" s="2"/>
      <c r="B146" s="7"/>
      <c r="C146" s="7"/>
      <c r="I146" s="8"/>
      <c r="K146" s="15"/>
      <c r="L146" s="8"/>
      <c r="M146" s="15"/>
      <c r="N146" s="8"/>
      <c r="O146" s="15"/>
      <c r="P146" s="8"/>
      <c r="Q146" s="15"/>
      <c r="R146" s="8"/>
      <c r="S146" s="15"/>
      <c r="T146" s="8"/>
      <c r="U146" s="100"/>
    </row>
    <row r="147" spans="1:21" ht="15.75" thickBot="1" x14ac:dyDescent="0.3">
      <c r="A147" s="2"/>
      <c r="B147" s="7"/>
      <c r="C147" s="7"/>
      <c r="I147" s="8"/>
      <c r="K147" s="15"/>
      <c r="L147" s="8"/>
      <c r="M147" s="15"/>
      <c r="N147" s="8"/>
      <c r="O147" s="15"/>
      <c r="P147" s="8"/>
      <c r="Q147" s="15"/>
      <c r="R147" s="8"/>
      <c r="S147" s="15"/>
      <c r="T147" s="8"/>
      <c r="U147" s="100"/>
    </row>
    <row r="148" spans="1:21" ht="15.75" thickBot="1" x14ac:dyDescent="0.3">
      <c r="A148" s="2"/>
      <c r="B148" s="7"/>
      <c r="C148" s="7"/>
      <c r="I148" s="8"/>
      <c r="K148" s="15"/>
      <c r="L148" s="8"/>
      <c r="M148" s="15"/>
      <c r="N148" s="8"/>
      <c r="O148" s="15"/>
      <c r="P148" s="8"/>
      <c r="Q148" s="15"/>
      <c r="R148" s="8"/>
      <c r="S148" s="15"/>
      <c r="T148" s="8"/>
      <c r="U148" s="100"/>
    </row>
    <row r="149" spans="1:21" ht="15.75" thickBot="1" x14ac:dyDescent="0.3">
      <c r="A149" s="2"/>
      <c r="B149" s="7"/>
      <c r="C149" s="7"/>
      <c r="I149" s="8"/>
      <c r="K149" s="15"/>
      <c r="L149" s="8"/>
      <c r="M149" s="15"/>
      <c r="N149" s="8"/>
      <c r="O149" s="15"/>
      <c r="P149" s="8"/>
      <c r="Q149" s="15"/>
      <c r="R149" s="8"/>
      <c r="S149" s="15"/>
      <c r="T149" s="8"/>
      <c r="U149" s="100"/>
    </row>
    <row r="150" spans="1:21" ht="15.75" thickBot="1" x14ac:dyDescent="0.3">
      <c r="A150" s="2"/>
      <c r="B150" s="7"/>
      <c r="C150" s="7"/>
      <c r="I150" s="8"/>
      <c r="K150" s="15"/>
      <c r="L150" s="8"/>
      <c r="M150" s="15"/>
      <c r="N150" s="8"/>
      <c r="O150" s="15"/>
      <c r="P150" s="8"/>
      <c r="Q150" s="15"/>
      <c r="R150" s="8"/>
      <c r="S150" s="15"/>
      <c r="T150" s="8"/>
      <c r="U150" s="100"/>
    </row>
    <row r="151" spans="1:21" ht="15.75" thickBot="1" x14ac:dyDescent="0.3">
      <c r="A151" s="2"/>
      <c r="B151" s="7"/>
      <c r="C151" s="7"/>
      <c r="I151" s="8"/>
      <c r="K151" s="15"/>
      <c r="L151" s="8"/>
      <c r="M151" s="15"/>
      <c r="N151" s="8"/>
      <c r="O151" s="15"/>
      <c r="P151" s="8"/>
      <c r="Q151" s="15"/>
      <c r="R151" s="8"/>
      <c r="S151" s="15"/>
      <c r="T151" s="8"/>
      <c r="U151" s="100"/>
    </row>
    <row r="152" spans="1:21" ht="15.75" thickBot="1" x14ac:dyDescent="0.3">
      <c r="A152" s="2"/>
      <c r="B152" s="7"/>
      <c r="C152" s="7"/>
      <c r="I152" s="8"/>
      <c r="K152" s="15"/>
      <c r="L152" s="8"/>
      <c r="M152" s="15"/>
      <c r="N152" s="8"/>
      <c r="O152" s="15"/>
      <c r="P152" s="8"/>
      <c r="Q152" s="15"/>
      <c r="R152" s="8"/>
      <c r="S152" s="15"/>
      <c r="T152" s="8"/>
      <c r="U152" s="100"/>
    </row>
    <row r="153" spans="1:21" ht="15.75" thickBot="1" x14ac:dyDescent="0.3">
      <c r="A153" s="2"/>
      <c r="B153" s="7"/>
      <c r="C153" s="7"/>
      <c r="I153" s="8"/>
      <c r="K153" s="15"/>
      <c r="L153" s="8"/>
      <c r="M153" s="15"/>
      <c r="N153" s="8"/>
      <c r="O153" s="15"/>
      <c r="P153" s="8"/>
      <c r="Q153" s="15"/>
      <c r="R153" s="8"/>
      <c r="S153" s="15"/>
      <c r="T153" s="8"/>
      <c r="U153" s="100"/>
    </row>
    <row r="154" spans="1:21" ht="15.75" thickBot="1" x14ac:dyDescent="0.3">
      <c r="A154" s="2"/>
      <c r="B154" s="7"/>
      <c r="C154" s="7"/>
      <c r="I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101"/>
    </row>
    <row r="155" spans="1:21" ht="15.75" thickBot="1" x14ac:dyDescent="0.3">
      <c r="A155" s="2"/>
      <c r="B155" s="7"/>
      <c r="C155" s="7"/>
      <c r="I155" s="8"/>
    </row>
    <row r="156" spans="1:21" ht="15.75" thickBot="1" x14ac:dyDescent="0.3">
      <c r="A156" s="2"/>
      <c r="B156" s="7"/>
      <c r="C156" s="7"/>
      <c r="I156" s="8"/>
    </row>
    <row r="157" spans="1:21" ht="15.75" thickBot="1" x14ac:dyDescent="0.3">
      <c r="A157" s="2"/>
      <c r="B157" s="7"/>
      <c r="C157" s="7"/>
      <c r="I157" s="8"/>
    </row>
    <row r="158" spans="1:21" ht="15.75" thickBot="1" x14ac:dyDescent="0.3">
      <c r="A158" s="2"/>
      <c r="B158" s="7"/>
      <c r="C158" s="7"/>
      <c r="I158" s="8"/>
    </row>
    <row r="159" spans="1:21" ht="15.75" thickBot="1" x14ac:dyDescent="0.3">
      <c r="A159" s="2"/>
      <c r="B159" s="7"/>
      <c r="C159" s="7"/>
      <c r="I159" s="8"/>
    </row>
    <row r="160" spans="1:21" ht="15.75" thickBot="1" x14ac:dyDescent="0.3">
      <c r="A160" s="2"/>
      <c r="B160" s="7"/>
      <c r="C160" s="7"/>
    </row>
    <row r="161" spans="1:3" ht="15.75" thickBot="1" x14ac:dyDescent="0.3">
      <c r="A161" s="2"/>
      <c r="B161" s="7"/>
      <c r="C161" s="7"/>
    </row>
    <row r="162" spans="1:3" ht="15.75" thickBot="1" x14ac:dyDescent="0.3">
      <c r="A162" s="2"/>
      <c r="B162" s="7"/>
      <c r="C162" s="7"/>
    </row>
    <row r="163" spans="1:3" ht="15.75" thickBot="1" x14ac:dyDescent="0.3">
      <c r="A163" s="2"/>
      <c r="B163" s="7"/>
      <c r="C163" s="7"/>
    </row>
    <row r="164" spans="1:3" ht="15.75" thickBot="1" x14ac:dyDescent="0.3">
      <c r="A164" s="2"/>
      <c r="B164" s="7"/>
      <c r="C164" s="7"/>
    </row>
    <row r="165" spans="1:3" ht="15.75" thickBot="1" x14ac:dyDescent="0.3">
      <c r="A165" s="2"/>
      <c r="B165" s="7"/>
      <c r="C165" s="7"/>
    </row>
    <row r="166" spans="1:3" ht="15.75" thickBot="1" x14ac:dyDescent="0.3">
      <c r="A166" s="2"/>
      <c r="B166" s="7"/>
      <c r="C166" s="7"/>
    </row>
    <row r="167" spans="1:3" ht="15.75" thickBot="1" x14ac:dyDescent="0.3">
      <c r="A167" s="2"/>
      <c r="B167" s="7"/>
      <c r="C167" s="7"/>
    </row>
    <row r="168" spans="1:3" ht="15.75" thickBot="1" x14ac:dyDescent="0.3">
      <c r="A168" s="2"/>
      <c r="B168" s="7"/>
      <c r="C168" s="7"/>
    </row>
    <row r="169" spans="1:3" ht="15.75" thickBot="1" x14ac:dyDescent="0.3">
      <c r="A169" s="2"/>
      <c r="B169" s="7"/>
      <c r="C169" s="7"/>
    </row>
    <row r="170" spans="1:3" ht="15.75" thickBot="1" x14ac:dyDescent="0.3">
      <c r="A170" s="2"/>
      <c r="B170" s="7"/>
      <c r="C170" s="7"/>
    </row>
    <row r="171" spans="1:3" ht="15.75" thickBot="1" x14ac:dyDescent="0.3">
      <c r="A171" s="2"/>
      <c r="B171" s="7"/>
      <c r="C171" s="7"/>
    </row>
    <row r="172" spans="1:3" ht="15.75" thickBot="1" x14ac:dyDescent="0.3">
      <c r="A172" s="2"/>
      <c r="B172" s="7"/>
      <c r="C172" s="7"/>
    </row>
    <row r="173" spans="1:3" ht="15.75" thickBot="1" x14ac:dyDescent="0.3">
      <c r="A173" s="2"/>
      <c r="B173" s="7"/>
      <c r="C173" s="7"/>
    </row>
    <row r="174" spans="1:3" ht="15.75" thickBot="1" x14ac:dyDescent="0.3">
      <c r="A174" s="2"/>
      <c r="B174" s="7"/>
      <c r="C174" s="7"/>
    </row>
    <row r="175" spans="1:3" ht="15.75" thickBot="1" x14ac:dyDescent="0.3">
      <c r="A175" s="2"/>
      <c r="B175" s="7"/>
      <c r="C175" s="7"/>
    </row>
    <row r="176" spans="1:3" ht="15.75" thickBot="1" x14ac:dyDescent="0.3">
      <c r="A176" s="2"/>
      <c r="B176" s="7"/>
      <c r="C176" s="7"/>
    </row>
    <row r="177" spans="1:3" ht="15.75" thickBot="1" x14ac:dyDescent="0.3">
      <c r="A177" s="2"/>
      <c r="B177" s="7"/>
      <c r="C177" s="7"/>
    </row>
    <row r="178" spans="1:3" ht="15.75" thickBot="1" x14ac:dyDescent="0.3">
      <c r="A178" s="2"/>
      <c r="B178" s="7"/>
      <c r="C178" s="7"/>
    </row>
    <row r="179" spans="1:3" ht="15.75" thickBot="1" x14ac:dyDescent="0.3">
      <c r="A179" s="2"/>
      <c r="B179" s="7"/>
      <c r="C179" s="7"/>
    </row>
    <row r="180" spans="1:3" ht="15.75" thickBot="1" x14ac:dyDescent="0.3">
      <c r="A180" s="2"/>
      <c r="B180" s="7"/>
      <c r="C180" s="7"/>
    </row>
    <row r="181" spans="1:3" ht="15.75" thickBot="1" x14ac:dyDescent="0.3">
      <c r="A181" s="2"/>
      <c r="B181" s="7"/>
      <c r="C181" s="7"/>
    </row>
    <row r="182" spans="1:3" ht="15.75" thickBot="1" x14ac:dyDescent="0.3">
      <c r="A182" s="2"/>
      <c r="B182" s="7"/>
      <c r="C182" s="7"/>
    </row>
    <row r="183" spans="1:3" ht="15.75" thickBot="1" x14ac:dyDescent="0.3">
      <c r="A183" s="2"/>
      <c r="B183" s="7"/>
      <c r="C183" s="7"/>
    </row>
    <row r="184" spans="1:3" ht="15.75" thickBot="1" x14ac:dyDescent="0.3">
      <c r="A184" s="2"/>
      <c r="B184" s="7"/>
      <c r="C184" s="7"/>
    </row>
    <row r="185" spans="1:3" ht="15.75" thickBot="1" x14ac:dyDescent="0.3">
      <c r="A185" s="2"/>
      <c r="B185" s="7"/>
      <c r="C185" s="7"/>
    </row>
    <row r="186" spans="1:3" ht="15.75" thickBot="1" x14ac:dyDescent="0.3">
      <c r="A186" s="2"/>
      <c r="B186" s="7"/>
      <c r="C186" s="7"/>
    </row>
    <row r="187" spans="1:3" ht="15.75" thickBot="1" x14ac:dyDescent="0.3">
      <c r="A187" s="2"/>
      <c r="B187" s="7"/>
      <c r="C187" s="7"/>
    </row>
    <row r="188" spans="1:3" ht="15.75" thickBot="1" x14ac:dyDescent="0.3">
      <c r="A188" s="2"/>
      <c r="B188" s="7"/>
      <c r="C188" s="7"/>
    </row>
    <row r="189" spans="1:3" ht="15.75" thickBot="1" x14ac:dyDescent="0.3">
      <c r="A189" s="2"/>
      <c r="B189" s="7"/>
      <c r="C189" s="7"/>
    </row>
    <row r="190" spans="1:3" ht="15.75" thickBot="1" x14ac:dyDescent="0.3">
      <c r="A190" s="2"/>
      <c r="B190" s="7"/>
      <c r="C190" s="7"/>
    </row>
    <row r="191" spans="1:3" ht="15.75" thickBot="1" x14ac:dyDescent="0.3">
      <c r="A191" s="2"/>
      <c r="B191" s="7"/>
      <c r="C191" s="7"/>
    </row>
    <row r="192" spans="1:3" ht="15.75" thickBot="1" x14ac:dyDescent="0.3">
      <c r="A192" s="2"/>
      <c r="B192" s="7"/>
      <c r="C192" s="7"/>
    </row>
    <row r="193" spans="1:3" ht="15.75" thickBot="1" x14ac:dyDescent="0.3">
      <c r="A193" s="2"/>
      <c r="B193" s="7"/>
      <c r="C193" s="7"/>
    </row>
    <row r="194" spans="1:3" ht="15.75" thickBot="1" x14ac:dyDescent="0.3">
      <c r="A194" s="2"/>
      <c r="B194" s="7"/>
      <c r="C194" s="7"/>
    </row>
    <row r="195" spans="1:3" ht="15.75" thickBot="1" x14ac:dyDescent="0.3">
      <c r="A195" s="2"/>
      <c r="B195" s="7"/>
      <c r="C195" s="7"/>
    </row>
    <row r="196" spans="1:3" ht="15.75" thickBot="1" x14ac:dyDescent="0.3">
      <c r="A196" s="2"/>
      <c r="B196" s="7"/>
      <c r="C196" s="7"/>
    </row>
    <row r="197" spans="1:3" ht="15.75" thickBot="1" x14ac:dyDescent="0.3">
      <c r="A197" s="2"/>
      <c r="B197" s="7"/>
      <c r="C197" s="7"/>
    </row>
    <row r="198" spans="1:3" ht="15.75" thickBot="1" x14ac:dyDescent="0.3">
      <c r="A198" s="2"/>
      <c r="B198" s="7"/>
      <c r="C198" s="7"/>
    </row>
    <row r="199" spans="1:3" ht="15.75" thickBot="1" x14ac:dyDescent="0.3">
      <c r="A199" s="2"/>
      <c r="B199" s="7"/>
      <c r="C199" s="7"/>
    </row>
    <row r="200" spans="1:3" ht="15.75" thickBot="1" x14ac:dyDescent="0.3">
      <c r="A200" s="2"/>
      <c r="B200" s="7"/>
      <c r="C200" s="7"/>
    </row>
    <row r="201" spans="1:3" ht="15.75" thickBot="1" x14ac:dyDescent="0.3">
      <c r="A201" s="2"/>
      <c r="B201" s="7"/>
      <c r="C201" s="7"/>
    </row>
    <row r="202" spans="1:3" ht="15.75" thickBot="1" x14ac:dyDescent="0.3">
      <c r="A202" s="2"/>
      <c r="B202" s="7"/>
      <c r="C202" s="7"/>
    </row>
    <row r="203" spans="1:3" ht="15.75" thickBot="1" x14ac:dyDescent="0.3">
      <c r="A203" s="2"/>
      <c r="B203" s="7"/>
      <c r="C203" s="7"/>
    </row>
    <row r="204" spans="1:3" ht="15.75" thickBot="1" x14ac:dyDescent="0.3">
      <c r="A204" s="2"/>
      <c r="B204" s="7"/>
      <c r="C204" s="7"/>
    </row>
    <row r="205" spans="1:3" ht="15.75" thickBot="1" x14ac:dyDescent="0.3">
      <c r="A205" s="2"/>
      <c r="B205" s="7"/>
      <c r="C205" s="7"/>
    </row>
    <row r="206" spans="1:3" ht="15.75" thickBot="1" x14ac:dyDescent="0.3">
      <c r="A206" s="2"/>
      <c r="B206" s="7"/>
      <c r="C206" s="7"/>
    </row>
    <row r="207" spans="1:3" ht="15.75" thickBot="1" x14ac:dyDescent="0.3">
      <c r="A207" s="2"/>
      <c r="B207" s="7"/>
      <c r="C207" s="7"/>
    </row>
    <row r="208" spans="1:3" ht="15.75" thickBot="1" x14ac:dyDescent="0.3">
      <c r="A208" s="2"/>
      <c r="B208" s="7"/>
      <c r="C208" s="7"/>
    </row>
    <row r="209" spans="1:3" ht="15.75" thickBot="1" x14ac:dyDescent="0.3">
      <c r="A209" s="2"/>
      <c r="B209" s="7"/>
      <c r="C209" s="7"/>
    </row>
    <row r="210" spans="1:3" ht="15.75" thickBot="1" x14ac:dyDescent="0.3">
      <c r="A210" s="2"/>
      <c r="B210" s="7"/>
      <c r="C210" s="7"/>
    </row>
    <row r="211" spans="1:3" ht="15.75" thickBot="1" x14ac:dyDescent="0.3">
      <c r="A211" s="2"/>
      <c r="B211" s="7"/>
      <c r="C211" s="7"/>
    </row>
    <row r="212" spans="1:3" ht="15.75" thickBot="1" x14ac:dyDescent="0.3">
      <c r="A212" s="2"/>
      <c r="B212" s="7"/>
      <c r="C212" s="7"/>
    </row>
    <row r="213" spans="1:3" ht="15.75" thickBot="1" x14ac:dyDescent="0.3">
      <c r="A213" s="2"/>
      <c r="B213" s="7"/>
      <c r="C213" s="7"/>
    </row>
    <row r="214" spans="1:3" ht="15.75" thickBot="1" x14ac:dyDescent="0.3">
      <c r="A214" s="2"/>
      <c r="B214" s="7"/>
      <c r="C214" s="7"/>
    </row>
    <row r="215" spans="1:3" ht="15.75" thickBot="1" x14ac:dyDescent="0.3">
      <c r="A215" s="2"/>
      <c r="B215" s="7"/>
      <c r="C215" s="7"/>
    </row>
    <row r="216" spans="1:3" ht="15.75" thickBot="1" x14ac:dyDescent="0.3">
      <c r="A216" s="2"/>
      <c r="B216" s="7"/>
      <c r="C216" s="7"/>
    </row>
    <row r="217" spans="1:3" ht="15.75" thickBot="1" x14ac:dyDescent="0.3">
      <c r="A217" s="2"/>
      <c r="B217" s="7"/>
      <c r="C217" s="7"/>
    </row>
    <row r="218" spans="1:3" ht="15.75" thickBot="1" x14ac:dyDescent="0.3">
      <c r="A218" s="2"/>
      <c r="B218" s="7"/>
      <c r="C218" s="7"/>
    </row>
    <row r="219" spans="1:3" ht="15.75" thickBot="1" x14ac:dyDescent="0.3">
      <c r="A219" s="2"/>
      <c r="B219" s="7"/>
      <c r="C219" s="7"/>
    </row>
    <row r="220" spans="1:3" ht="15.75" thickBot="1" x14ac:dyDescent="0.3">
      <c r="A220" s="2"/>
      <c r="B220" s="7"/>
      <c r="C220" s="7"/>
    </row>
    <row r="221" spans="1:3" ht="15.75" thickBot="1" x14ac:dyDescent="0.3">
      <c r="A221" s="2"/>
      <c r="B221" s="7"/>
      <c r="C221" s="7"/>
    </row>
    <row r="222" spans="1:3" ht="15.75" thickBot="1" x14ac:dyDescent="0.3">
      <c r="A222" s="2"/>
      <c r="B222" s="7"/>
      <c r="C222" s="7"/>
    </row>
    <row r="223" spans="1:3" ht="15.75" thickBot="1" x14ac:dyDescent="0.3">
      <c r="A223" s="2"/>
      <c r="B223" s="7"/>
      <c r="C223" s="7"/>
    </row>
    <row r="224" spans="1:3" ht="15.75" thickBot="1" x14ac:dyDescent="0.3">
      <c r="A224" s="2"/>
      <c r="B224" s="7"/>
      <c r="C224" s="7"/>
    </row>
    <row r="225" spans="1:3" ht="15.75" thickBot="1" x14ac:dyDescent="0.3">
      <c r="A225" s="2"/>
      <c r="B225" s="7"/>
      <c r="C225" s="7"/>
    </row>
    <row r="226" spans="1:3" ht="15.75" thickBot="1" x14ac:dyDescent="0.3">
      <c r="A226" s="2"/>
      <c r="B226" s="7"/>
      <c r="C226" s="7"/>
    </row>
    <row r="227" spans="1:3" ht="15.75" thickBot="1" x14ac:dyDescent="0.3">
      <c r="A227" s="2"/>
      <c r="B227" s="7"/>
      <c r="C227" s="7"/>
    </row>
    <row r="228" spans="1:3" ht="15.75" thickBot="1" x14ac:dyDescent="0.3">
      <c r="A228" s="2"/>
      <c r="B228" s="7"/>
      <c r="C228" s="7"/>
    </row>
    <row r="229" spans="1:3" ht="15.75" thickBot="1" x14ac:dyDescent="0.3">
      <c r="A229" s="2"/>
      <c r="B229" s="7"/>
      <c r="C229" s="7"/>
    </row>
    <row r="230" spans="1:3" ht="15.75" thickBot="1" x14ac:dyDescent="0.3">
      <c r="A230" s="2"/>
      <c r="B230" s="7"/>
      <c r="C230" s="7"/>
    </row>
    <row r="231" spans="1:3" ht="15.75" thickBot="1" x14ac:dyDescent="0.3">
      <c r="A231" s="2"/>
      <c r="B231" s="7"/>
      <c r="C231" s="7"/>
    </row>
    <row r="232" spans="1:3" ht="15.75" thickBot="1" x14ac:dyDescent="0.3">
      <c r="A232" s="2"/>
      <c r="B232" s="7"/>
      <c r="C232" s="7"/>
    </row>
    <row r="233" spans="1:3" ht="15.75" thickBot="1" x14ac:dyDescent="0.3">
      <c r="A233" s="2"/>
      <c r="B233" s="7"/>
      <c r="C233" s="7"/>
    </row>
    <row r="234" spans="1:3" ht="15.75" thickBot="1" x14ac:dyDescent="0.3">
      <c r="A234" s="2"/>
      <c r="B234" s="7"/>
      <c r="C234" s="7"/>
    </row>
    <row r="235" spans="1:3" ht="15.75" thickBot="1" x14ac:dyDescent="0.3">
      <c r="A235" s="2"/>
      <c r="B235" s="7"/>
      <c r="C235" s="7"/>
    </row>
    <row r="236" spans="1:3" ht="15.75" thickBot="1" x14ac:dyDescent="0.3">
      <c r="A236" s="2"/>
      <c r="B236" s="7"/>
      <c r="C236" s="7"/>
    </row>
    <row r="237" spans="1:3" ht="15.75" thickBot="1" x14ac:dyDescent="0.3">
      <c r="A237" s="2"/>
      <c r="B237" s="7"/>
      <c r="C237" s="7"/>
    </row>
    <row r="238" spans="1:3" ht="15.75" thickBot="1" x14ac:dyDescent="0.3">
      <c r="A238" s="2"/>
      <c r="B238" s="7"/>
      <c r="C238" s="7"/>
    </row>
    <row r="239" spans="1:3" ht="15.75" thickBot="1" x14ac:dyDescent="0.3">
      <c r="A239" s="2"/>
      <c r="B239" s="7"/>
      <c r="C239" s="7"/>
    </row>
    <row r="240" spans="1:3" ht="15.75" thickBot="1" x14ac:dyDescent="0.3">
      <c r="A240" s="2"/>
      <c r="B240" s="7"/>
      <c r="C240" s="7"/>
    </row>
    <row r="241" spans="1:3" ht="15.75" thickBot="1" x14ac:dyDescent="0.3">
      <c r="A241" s="2"/>
      <c r="B241" s="7"/>
      <c r="C241" s="7"/>
    </row>
    <row r="242" spans="1:3" ht="15.75" thickBot="1" x14ac:dyDescent="0.3">
      <c r="A242" s="2"/>
      <c r="B242" s="7"/>
      <c r="C242" s="7"/>
    </row>
    <row r="243" spans="1:3" ht="15.75" thickBot="1" x14ac:dyDescent="0.3">
      <c r="A243" s="2"/>
      <c r="B243" s="7"/>
      <c r="C243" s="7"/>
    </row>
    <row r="244" spans="1:3" ht="15.75" thickBot="1" x14ac:dyDescent="0.3">
      <c r="A244" s="2"/>
      <c r="B244" s="7"/>
      <c r="C244" s="7"/>
    </row>
    <row r="245" spans="1:3" ht="15.75" thickBot="1" x14ac:dyDescent="0.3">
      <c r="A245" s="2"/>
      <c r="B245" s="7"/>
      <c r="C245" s="7"/>
    </row>
    <row r="246" spans="1:3" ht="15.75" thickBot="1" x14ac:dyDescent="0.3">
      <c r="A246" s="2"/>
      <c r="B246" s="7"/>
      <c r="C246" s="7"/>
    </row>
    <row r="247" spans="1:3" ht="15.75" thickBot="1" x14ac:dyDescent="0.3">
      <c r="A247" s="2"/>
      <c r="B247" s="7"/>
      <c r="C247" s="7"/>
    </row>
    <row r="248" spans="1:3" ht="15.75" thickBot="1" x14ac:dyDescent="0.3">
      <c r="A248" s="2"/>
      <c r="B248" s="7"/>
      <c r="C248" s="7"/>
    </row>
    <row r="249" spans="1:3" ht="15.75" thickBot="1" x14ac:dyDescent="0.3">
      <c r="A249" s="2"/>
      <c r="B249" s="7"/>
      <c r="C249" s="7"/>
    </row>
    <row r="250" spans="1:3" ht="15.75" thickBot="1" x14ac:dyDescent="0.3">
      <c r="A250" s="2"/>
      <c r="B250" s="7"/>
      <c r="C250" s="7"/>
    </row>
    <row r="251" spans="1:3" ht="15.75" thickBot="1" x14ac:dyDescent="0.3">
      <c r="A251" s="2"/>
      <c r="B251" s="7"/>
      <c r="C251" s="7"/>
    </row>
    <row r="252" spans="1:3" ht="15.75" thickBot="1" x14ac:dyDescent="0.3">
      <c r="A252" s="2"/>
      <c r="B252" s="7"/>
      <c r="C252" s="7"/>
    </row>
    <row r="253" spans="1:3" ht="15.75" thickBot="1" x14ac:dyDescent="0.3">
      <c r="A253" s="2"/>
      <c r="B253" s="7"/>
      <c r="C253" s="7"/>
    </row>
    <row r="254" spans="1:3" ht="15.75" thickBot="1" x14ac:dyDescent="0.3">
      <c r="A254" s="2"/>
      <c r="B254" s="7"/>
      <c r="C254" s="7"/>
    </row>
    <row r="255" spans="1:3" ht="15.75" thickBot="1" x14ac:dyDescent="0.3">
      <c r="A255" s="2"/>
      <c r="B255" s="7"/>
      <c r="C255" s="7"/>
    </row>
    <row r="256" spans="1:3" ht="15.75" thickBot="1" x14ac:dyDescent="0.3">
      <c r="A256" s="2"/>
      <c r="B256" s="7"/>
      <c r="C256" s="7"/>
    </row>
    <row r="257" spans="1:3" ht="15.75" thickBot="1" x14ac:dyDescent="0.3">
      <c r="A257" s="2"/>
      <c r="B257" s="7"/>
      <c r="C257" s="7"/>
    </row>
    <row r="258" spans="1:3" ht="15.75" thickBot="1" x14ac:dyDescent="0.3">
      <c r="A258" s="2"/>
      <c r="B258" s="7"/>
      <c r="C258" s="7"/>
    </row>
    <row r="259" spans="1:3" ht="15.75" thickBot="1" x14ac:dyDescent="0.3">
      <c r="A259" s="2"/>
      <c r="B259" s="7"/>
      <c r="C259" s="7"/>
    </row>
    <row r="260" spans="1:3" ht="15.75" thickBot="1" x14ac:dyDescent="0.3">
      <c r="A260" s="2"/>
      <c r="B260" s="7"/>
      <c r="C260" s="7"/>
    </row>
    <row r="261" spans="1:3" ht="15.75" thickBot="1" x14ac:dyDescent="0.3">
      <c r="A261" s="2"/>
      <c r="B261" s="7"/>
      <c r="C261" s="7"/>
    </row>
    <row r="262" spans="1:3" ht="15.75" thickBot="1" x14ac:dyDescent="0.3">
      <c r="A262" s="2"/>
      <c r="B262" s="7"/>
      <c r="C262" s="7"/>
    </row>
    <row r="263" spans="1:3" ht="15.75" thickBot="1" x14ac:dyDescent="0.3">
      <c r="A263" s="2"/>
      <c r="B263" s="7"/>
      <c r="C263" s="7"/>
    </row>
    <row r="264" spans="1:3" ht="15.75" thickBot="1" x14ac:dyDescent="0.3">
      <c r="A264" s="2"/>
      <c r="B264" s="7"/>
      <c r="C264" s="7"/>
    </row>
    <row r="265" spans="1:3" ht="15.75" thickBot="1" x14ac:dyDescent="0.3">
      <c r="A265" s="2"/>
      <c r="B265" s="7"/>
      <c r="C265" s="7"/>
    </row>
    <row r="266" spans="1:3" ht="15.75" thickBot="1" x14ac:dyDescent="0.3">
      <c r="A266" s="2"/>
      <c r="B266" s="7"/>
      <c r="C266" s="7"/>
    </row>
    <row r="267" spans="1:3" ht="15.75" thickBot="1" x14ac:dyDescent="0.3">
      <c r="A267" s="2"/>
      <c r="B267" s="7"/>
      <c r="C267" s="7"/>
    </row>
    <row r="268" spans="1:3" ht="15.75" thickBot="1" x14ac:dyDescent="0.3">
      <c r="A268" s="2"/>
      <c r="B268" s="7"/>
      <c r="C268" s="7"/>
    </row>
    <row r="269" spans="1:3" ht="15.75" thickBot="1" x14ac:dyDescent="0.3">
      <c r="A269" s="2"/>
      <c r="B269" s="7"/>
      <c r="C269" s="7"/>
    </row>
    <row r="270" spans="1:3" ht="15.75" thickBot="1" x14ac:dyDescent="0.3">
      <c r="A270" s="2"/>
      <c r="B270" s="7"/>
      <c r="C270" s="7"/>
    </row>
    <row r="271" spans="1:3" ht="15.75" thickBot="1" x14ac:dyDescent="0.3">
      <c r="A271" s="2"/>
      <c r="B271" s="7"/>
      <c r="C271" s="7"/>
    </row>
    <row r="272" spans="1:3" ht="15.75" thickBot="1" x14ac:dyDescent="0.3">
      <c r="A272" s="2"/>
      <c r="B272" s="7"/>
      <c r="C272" s="7"/>
    </row>
    <row r="273" spans="1:3" ht="15.75" thickBot="1" x14ac:dyDescent="0.3">
      <c r="A273" s="2"/>
      <c r="B273" s="7"/>
      <c r="C273" s="7"/>
    </row>
    <row r="274" spans="1:3" ht="15.75" thickBot="1" x14ac:dyDescent="0.3">
      <c r="A274" s="2"/>
      <c r="B274" s="7"/>
      <c r="C274" s="7"/>
    </row>
    <row r="275" spans="1:3" ht="15.75" thickBot="1" x14ac:dyDescent="0.3">
      <c r="A275" s="2"/>
      <c r="B275" s="7"/>
      <c r="C275" s="7"/>
    </row>
    <row r="276" spans="1:3" ht="15.75" thickBot="1" x14ac:dyDescent="0.3">
      <c r="A276" s="2"/>
      <c r="B276" s="7"/>
      <c r="C276" s="7"/>
    </row>
    <row r="277" spans="1:3" ht="15.75" thickBot="1" x14ac:dyDescent="0.3">
      <c r="A277" s="2"/>
      <c r="B277" s="7"/>
      <c r="C277" s="7"/>
    </row>
    <row r="278" spans="1:3" ht="15.75" thickBot="1" x14ac:dyDescent="0.3">
      <c r="A278" s="2"/>
      <c r="B278" s="7"/>
      <c r="C278" s="7"/>
    </row>
    <row r="279" spans="1:3" ht="15.75" thickBot="1" x14ac:dyDescent="0.3">
      <c r="A279" s="2"/>
      <c r="B279" s="7"/>
      <c r="C279" s="7"/>
    </row>
    <row r="280" spans="1:3" ht="15.75" thickBot="1" x14ac:dyDescent="0.3">
      <c r="A280" s="2"/>
      <c r="B280" s="7"/>
      <c r="C280" s="7"/>
    </row>
    <row r="281" spans="1:3" ht="15.75" thickBot="1" x14ac:dyDescent="0.3">
      <c r="A281" s="2"/>
      <c r="B281" s="7"/>
      <c r="C281" s="7"/>
    </row>
    <row r="282" spans="1:3" ht="15.75" thickBot="1" x14ac:dyDescent="0.3">
      <c r="A282" s="2"/>
      <c r="B282" s="7"/>
      <c r="C282" s="7"/>
    </row>
    <row r="283" spans="1:3" ht="15.75" thickBot="1" x14ac:dyDescent="0.3">
      <c r="A283" s="2"/>
      <c r="B283" s="7"/>
      <c r="C283" s="7"/>
    </row>
    <row r="284" spans="1:3" ht="15.75" thickBot="1" x14ac:dyDescent="0.3">
      <c r="A284" s="2"/>
      <c r="B284" s="7"/>
      <c r="C284" s="7"/>
    </row>
    <row r="285" spans="1:3" ht="15.75" thickBot="1" x14ac:dyDescent="0.3">
      <c r="A285" s="2"/>
      <c r="B285" s="7"/>
      <c r="C285" s="7"/>
    </row>
    <row r="286" spans="1:3" ht="15.75" thickBot="1" x14ac:dyDescent="0.3">
      <c r="A286" s="2"/>
      <c r="B286" s="7"/>
      <c r="C286" s="7"/>
    </row>
    <row r="287" spans="1:3" ht="15.75" thickBot="1" x14ac:dyDescent="0.3">
      <c r="A287" s="2"/>
      <c r="B287" s="7"/>
      <c r="C287" s="7"/>
    </row>
    <row r="288" spans="1:3" ht="15.75" thickBot="1" x14ac:dyDescent="0.3">
      <c r="A288" s="2"/>
      <c r="B288" s="7"/>
      <c r="C288" s="7"/>
    </row>
    <row r="289" spans="1:3" ht="15.75" thickBot="1" x14ac:dyDescent="0.3">
      <c r="A289" s="2"/>
      <c r="B289" s="7"/>
      <c r="C289" s="7"/>
    </row>
    <row r="290" spans="1:3" ht="15.75" thickBot="1" x14ac:dyDescent="0.3">
      <c r="A290" s="2"/>
      <c r="B290" s="7"/>
      <c r="C290" s="7"/>
    </row>
    <row r="291" spans="1:3" ht="15.75" thickBot="1" x14ac:dyDescent="0.3">
      <c r="A291" s="2"/>
      <c r="B291" s="7"/>
      <c r="C291" s="7"/>
    </row>
    <row r="292" spans="1:3" ht="15.75" thickBot="1" x14ac:dyDescent="0.3">
      <c r="A292" s="2"/>
      <c r="B292" s="7"/>
      <c r="C292" s="7"/>
    </row>
    <row r="293" spans="1:3" ht="15.75" thickBot="1" x14ac:dyDescent="0.3">
      <c r="A293" s="2"/>
      <c r="B293" s="7"/>
      <c r="C293" s="7"/>
    </row>
    <row r="294" spans="1:3" ht="15.75" thickBot="1" x14ac:dyDescent="0.3">
      <c r="A294" s="2"/>
      <c r="B294" s="7"/>
      <c r="C294" s="7"/>
    </row>
    <row r="295" spans="1:3" ht="15.75" thickBot="1" x14ac:dyDescent="0.3">
      <c r="A295" s="2"/>
      <c r="B295" s="7"/>
      <c r="C295" s="7"/>
    </row>
    <row r="296" spans="1:3" ht="15.75" thickBot="1" x14ac:dyDescent="0.3">
      <c r="A296" s="2"/>
      <c r="B296" s="7"/>
      <c r="C296" s="7"/>
    </row>
    <row r="297" spans="1:3" ht="15.75" thickBot="1" x14ac:dyDescent="0.3">
      <c r="A297" s="2"/>
      <c r="B297" s="7"/>
      <c r="C297" s="7"/>
    </row>
    <row r="298" spans="1:3" ht="15.75" thickBot="1" x14ac:dyDescent="0.3">
      <c r="A298" s="2"/>
      <c r="B298" s="7"/>
      <c r="C298" s="7"/>
    </row>
    <row r="299" spans="1:3" ht="15.75" thickBot="1" x14ac:dyDescent="0.3">
      <c r="A299" s="2"/>
      <c r="B299" s="7"/>
      <c r="C299" s="7"/>
    </row>
    <row r="300" spans="1:3" ht="15.75" thickBot="1" x14ac:dyDescent="0.3">
      <c r="A300" s="2"/>
      <c r="B300" s="7"/>
      <c r="C300" s="7"/>
    </row>
    <row r="301" spans="1:3" ht="15.75" thickBot="1" x14ac:dyDescent="0.3">
      <c r="A301" s="2"/>
      <c r="B301" s="7"/>
      <c r="C301" s="7"/>
    </row>
    <row r="302" spans="1:3" ht="15.75" thickBot="1" x14ac:dyDescent="0.3">
      <c r="A302" s="2"/>
      <c r="B302" s="7"/>
      <c r="C302" s="7"/>
    </row>
    <row r="303" spans="1:3" ht="15.75" thickBot="1" x14ac:dyDescent="0.3">
      <c r="A303" s="2"/>
      <c r="B303" s="7"/>
      <c r="C303" s="7"/>
    </row>
    <row r="304" spans="1:3" ht="15.75" thickBot="1" x14ac:dyDescent="0.3">
      <c r="A304" s="2"/>
      <c r="B304" s="7"/>
      <c r="C304" s="7"/>
    </row>
    <row r="305" spans="1:3" ht="15.75" thickBot="1" x14ac:dyDescent="0.3">
      <c r="A305" s="2"/>
      <c r="B305" s="7"/>
      <c r="C305" s="7"/>
    </row>
    <row r="306" spans="1:3" ht="15.75" thickBot="1" x14ac:dyDescent="0.3">
      <c r="A306" s="2"/>
      <c r="B306" s="7"/>
      <c r="C306" s="7"/>
    </row>
    <row r="307" spans="1:3" ht="15.75" thickBot="1" x14ac:dyDescent="0.3">
      <c r="A307" s="2"/>
      <c r="B307" s="7"/>
      <c r="C307" s="7"/>
    </row>
    <row r="308" spans="1:3" ht="15.75" thickBot="1" x14ac:dyDescent="0.3">
      <c r="A308" s="2"/>
      <c r="B308" s="7"/>
      <c r="C308" s="7"/>
    </row>
    <row r="309" spans="1:3" ht="15.75" thickBot="1" x14ac:dyDescent="0.3">
      <c r="A309" s="2"/>
      <c r="B309" s="7"/>
      <c r="C309" s="7"/>
    </row>
    <row r="310" spans="1:3" ht="15.75" thickBot="1" x14ac:dyDescent="0.3">
      <c r="A310" s="2"/>
      <c r="B310" s="7"/>
      <c r="C310" s="7"/>
    </row>
    <row r="311" spans="1:3" ht="15.75" thickBot="1" x14ac:dyDescent="0.3">
      <c r="A311" s="2"/>
      <c r="B311" s="7"/>
      <c r="C311" s="7"/>
    </row>
    <row r="312" spans="1:3" ht="15.75" thickBot="1" x14ac:dyDescent="0.3">
      <c r="A312" s="2"/>
      <c r="B312" s="7"/>
      <c r="C312" s="7"/>
    </row>
    <row r="313" spans="1:3" ht="15.75" thickBot="1" x14ac:dyDescent="0.3">
      <c r="A313" s="2"/>
      <c r="B313" s="7"/>
      <c r="C313" s="7"/>
    </row>
    <row r="314" spans="1:3" ht="15.75" thickBot="1" x14ac:dyDescent="0.3">
      <c r="A314" s="2"/>
      <c r="B314" s="7"/>
      <c r="C314" s="7"/>
    </row>
    <row r="315" spans="1:3" ht="15.75" thickBot="1" x14ac:dyDescent="0.3">
      <c r="A315" s="2"/>
      <c r="B315" s="7"/>
      <c r="C315" s="7"/>
    </row>
    <row r="316" spans="1:3" ht="15.75" thickBot="1" x14ac:dyDescent="0.3">
      <c r="A316" s="2"/>
      <c r="B316" s="7"/>
      <c r="C316" s="7"/>
    </row>
    <row r="317" spans="1:3" ht="15.75" thickBot="1" x14ac:dyDescent="0.3">
      <c r="A317" s="2"/>
      <c r="B317" s="7"/>
      <c r="C317" s="7"/>
    </row>
    <row r="318" spans="1:3" ht="15.75" thickBot="1" x14ac:dyDescent="0.3">
      <c r="A318" s="2"/>
      <c r="B318" s="7"/>
      <c r="C318" s="7"/>
    </row>
    <row r="319" spans="1:3" ht="15.75" thickBot="1" x14ac:dyDescent="0.3">
      <c r="A319" s="2"/>
      <c r="B319" s="7"/>
      <c r="C319" s="7"/>
    </row>
    <row r="320" spans="1:3" ht="15.75" thickBot="1" x14ac:dyDescent="0.3">
      <c r="A320" s="2"/>
      <c r="B320" s="7"/>
      <c r="C320" s="7"/>
    </row>
    <row r="321" spans="1:3" ht="15.75" thickBot="1" x14ac:dyDescent="0.3">
      <c r="A321" s="2"/>
      <c r="B321" s="7"/>
      <c r="C321" s="7"/>
    </row>
    <row r="322" spans="1:3" ht="15.75" thickBot="1" x14ac:dyDescent="0.3">
      <c r="A322" s="2"/>
      <c r="B322" s="7"/>
      <c r="C322" s="7"/>
    </row>
    <row r="323" spans="1:3" ht="15.75" thickBot="1" x14ac:dyDescent="0.3">
      <c r="A323" s="2"/>
      <c r="B323" s="7"/>
      <c r="C323" s="7"/>
    </row>
    <row r="324" spans="1:3" ht="15.75" thickBot="1" x14ac:dyDescent="0.3">
      <c r="A324" s="2"/>
      <c r="B324" s="7"/>
      <c r="C324" s="7"/>
    </row>
    <row r="325" spans="1:3" ht="15.75" thickBot="1" x14ac:dyDescent="0.3">
      <c r="A325" s="2"/>
      <c r="B325" s="7"/>
      <c r="C325" s="7"/>
    </row>
    <row r="326" spans="1:3" ht="15.75" thickBot="1" x14ac:dyDescent="0.3">
      <c r="A326" s="2"/>
      <c r="B326" s="7"/>
      <c r="C326" s="7"/>
    </row>
    <row r="327" spans="1:3" ht="15.75" thickBot="1" x14ac:dyDescent="0.3">
      <c r="A327" s="2"/>
      <c r="B327" s="7"/>
      <c r="C327" s="7"/>
    </row>
    <row r="328" spans="1:3" ht="15.75" thickBot="1" x14ac:dyDescent="0.3">
      <c r="A328" s="2"/>
      <c r="B328" s="7"/>
      <c r="C328" s="7"/>
    </row>
    <row r="329" spans="1:3" ht="15.75" thickBot="1" x14ac:dyDescent="0.3">
      <c r="A329" s="2"/>
      <c r="B329" s="7"/>
      <c r="C329" s="7"/>
    </row>
    <row r="330" spans="1:3" ht="15.75" thickBot="1" x14ac:dyDescent="0.3">
      <c r="A330" s="2"/>
      <c r="B330" s="7"/>
      <c r="C330" s="7"/>
    </row>
    <row r="331" spans="1:3" ht="15.75" thickBot="1" x14ac:dyDescent="0.3">
      <c r="A331" s="2"/>
      <c r="B331" s="7"/>
      <c r="C331" s="7"/>
    </row>
    <row r="332" spans="1:3" ht="15.75" thickBot="1" x14ac:dyDescent="0.3">
      <c r="A332" s="2"/>
      <c r="B332" s="7"/>
      <c r="C332" s="7"/>
    </row>
    <row r="333" spans="1:3" ht="15.75" thickBot="1" x14ac:dyDescent="0.3">
      <c r="A333" s="2"/>
      <c r="B333" s="7"/>
      <c r="C333" s="7"/>
    </row>
    <row r="334" spans="1:3" ht="15.75" thickBot="1" x14ac:dyDescent="0.3">
      <c r="A334" s="2"/>
      <c r="B334" s="7"/>
      <c r="C334" s="7"/>
    </row>
    <row r="335" spans="1:3" ht="15.75" thickBot="1" x14ac:dyDescent="0.3">
      <c r="A335" s="2"/>
      <c r="B335" s="7"/>
      <c r="C335" s="7"/>
    </row>
    <row r="336" spans="1:3" ht="15.75" thickBot="1" x14ac:dyDescent="0.3">
      <c r="A336" s="2"/>
      <c r="B336" s="7"/>
      <c r="C336" s="7"/>
    </row>
    <row r="337" spans="1:3" ht="15.75" thickBot="1" x14ac:dyDescent="0.3">
      <c r="A337" s="2"/>
      <c r="B337" s="7"/>
      <c r="C337" s="7"/>
    </row>
    <row r="338" spans="1:3" ht="15.75" thickBot="1" x14ac:dyDescent="0.3">
      <c r="A338" s="2"/>
      <c r="B338" s="7"/>
      <c r="C338" s="7"/>
    </row>
    <row r="339" spans="1:3" ht="15.75" thickBot="1" x14ac:dyDescent="0.3">
      <c r="A339" s="2"/>
      <c r="B339" s="7"/>
      <c r="C339" s="7"/>
    </row>
    <row r="340" spans="1:3" ht="15.75" thickBot="1" x14ac:dyDescent="0.3">
      <c r="A340" s="2"/>
      <c r="B340" s="7"/>
      <c r="C340" s="7"/>
    </row>
    <row r="341" spans="1:3" ht="15.75" thickBot="1" x14ac:dyDescent="0.3">
      <c r="A341" s="2"/>
      <c r="B341" s="7"/>
      <c r="C341" s="7"/>
    </row>
    <row r="342" spans="1:3" ht="15.75" thickBot="1" x14ac:dyDescent="0.3">
      <c r="A342" s="2"/>
      <c r="B342" s="7"/>
      <c r="C342" s="7"/>
    </row>
    <row r="343" spans="1:3" ht="15.75" thickBot="1" x14ac:dyDescent="0.3">
      <c r="A343" s="2"/>
      <c r="B343" s="7"/>
      <c r="C343" s="7"/>
    </row>
    <row r="344" spans="1:3" ht="15.75" thickBot="1" x14ac:dyDescent="0.3">
      <c r="A344" s="2"/>
      <c r="B344" s="7"/>
      <c r="C344" s="7"/>
    </row>
    <row r="345" spans="1:3" ht="15.75" thickBot="1" x14ac:dyDescent="0.3">
      <c r="A345" s="2"/>
      <c r="B345" s="7"/>
      <c r="C345" s="7"/>
    </row>
    <row r="346" spans="1:3" ht="15.75" thickBot="1" x14ac:dyDescent="0.3">
      <c r="A346" s="2"/>
      <c r="B346" s="7"/>
      <c r="C346" s="7"/>
    </row>
    <row r="347" spans="1:3" ht="15.75" thickBot="1" x14ac:dyDescent="0.3">
      <c r="A347" s="2"/>
      <c r="B347" s="7"/>
      <c r="C347" s="7"/>
    </row>
    <row r="348" spans="1:3" ht="15.75" thickBot="1" x14ac:dyDescent="0.3">
      <c r="A348" s="2"/>
      <c r="B348" s="7"/>
      <c r="C348" s="7"/>
    </row>
    <row r="349" spans="1:3" ht="15.75" thickBot="1" x14ac:dyDescent="0.3">
      <c r="A349" s="2"/>
      <c r="B349" s="7"/>
      <c r="C349" s="7"/>
    </row>
    <row r="350" spans="1:3" ht="15.75" thickBot="1" x14ac:dyDescent="0.3">
      <c r="A350" s="2"/>
      <c r="B350" s="7"/>
      <c r="C350" s="7"/>
    </row>
    <row r="351" spans="1:3" ht="15.75" thickBot="1" x14ac:dyDescent="0.3">
      <c r="A351" s="2"/>
      <c r="B351" s="7"/>
      <c r="C351" s="7"/>
    </row>
    <row r="352" spans="1:3" ht="15.75" thickBot="1" x14ac:dyDescent="0.3">
      <c r="A352" s="2"/>
      <c r="B352" s="7"/>
      <c r="C352" s="7"/>
    </row>
    <row r="353" spans="1:3" ht="15.75" thickBot="1" x14ac:dyDescent="0.3">
      <c r="A353" s="2"/>
      <c r="B353" s="7"/>
      <c r="C353" s="7"/>
    </row>
    <row r="354" spans="1:3" ht="15.75" thickBot="1" x14ac:dyDescent="0.3">
      <c r="A354" s="2"/>
      <c r="B354" s="7"/>
      <c r="C354" s="7"/>
    </row>
    <row r="355" spans="1:3" ht="15.75" thickBot="1" x14ac:dyDescent="0.3">
      <c r="A355" s="2"/>
      <c r="B355" s="7"/>
      <c r="C355" s="7"/>
    </row>
    <row r="356" spans="1:3" ht="15.75" thickBot="1" x14ac:dyDescent="0.3">
      <c r="A356" s="2"/>
      <c r="B356" s="7"/>
      <c r="C356" s="7"/>
    </row>
    <row r="357" spans="1:3" ht="15.75" thickBot="1" x14ac:dyDescent="0.3">
      <c r="A357" s="2"/>
      <c r="B357" s="7"/>
      <c r="C357" s="7"/>
    </row>
    <row r="358" spans="1:3" ht="15.75" thickBot="1" x14ac:dyDescent="0.3">
      <c r="A358" s="2"/>
      <c r="B358" s="7"/>
      <c r="C358" s="7"/>
    </row>
    <row r="359" spans="1:3" ht="15.75" thickBot="1" x14ac:dyDescent="0.3">
      <c r="A359" s="2"/>
      <c r="B359" s="7"/>
      <c r="C359" s="7"/>
    </row>
    <row r="360" spans="1:3" ht="15.75" thickBot="1" x14ac:dyDescent="0.3">
      <c r="A360" s="2"/>
      <c r="B360" s="7"/>
      <c r="C360" s="7"/>
    </row>
    <row r="361" spans="1:3" ht="15.75" thickBot="1" x14ac:dyDescent="0.3">
      <c r="A361" s="2"/>
      <c r="B361" s="7"/>
      <c r="C361" s="7"/>
    </row>
    <row r="362" spans="1:3" ht="15.75" thickBot="1" x14ac:dyDescent="0.3">
      <c r="A362" s="2"/>
      <c r="B362" s="7"/>
      <c r="C362" s="7"/>
    </row>
    <row r="363" spans="1:3" ht="15.75" thickBot="1" x14ac:dyDescent="0.3">
      <c r="A363" s="2"/>
      <c r="B363" s="7"/>
      <c r="C363" s="7"/>
    </row>
    <row r="364" spans="1:3" ht="15.75" thickBot="1" x14ac:dyDescent="0.3">
      <c r="A364" s="2"/>
      <c r="B364" s="7"/>
      <c r="C364" s="7"/>
    </row>
    <row r="365" spans="1:3" ht="15.75" thickBot="1" x14ac:dyDescent="0.3">
      <c r="A365" s="2"/>
      <c r="B365" s="7"/>
      <c r="C365" s="7"/>
    </row>
    <row r="366" spans="1:3" ht="15.75" thickBot="1" x14ac:dyDescent="0.3">
      <c r="A366" s="2"/>
      <c r="B366" s="7"/>
      <c r="C366" s="7"/>
    </row>
    <row r="367" spans="1:3" ht="15.75" thickBot="1" x14ac:dyDescent="0.3">
      <c r="A367" s="2"/>
      <c r="B367" s="7"/>
      <c r="C367" s="7"/>
    </row>
    <row r="368" spans="1:3" ht="15.75" thickBot="1" x14ac:dyDescent="0.3">
      <c r="A368" s="2"/>
      <c r="B368" s="7"/>
      <c r="C368" s="7"/>
    </row>
    <row r="369" spans="1:3" ht="15.75" thickBot="1" x14ac:dyDescent="0.3">
      <c r="A369" s="2"/>
      <c r="B369" s="7"/>
      <c r="C369" s="7"/>
    </row>
    <row r="370" spans="1:3" ht="15.75" thickBot="1" x14ac:dyDescent="0.3">
      <c r="A370" s="2"/>
      <c r="B370" s="7"/>
      <c r="C370" s="7"/>
    </row>
    <row r="371" spans="1:3" ht="15.75" thickBot="1" x14ac:dyDescent="0.3">
      <c r="A371" s="2"/>
      <c r="B371" s="7"/>
      <c r="C371" s="7"/>
    </row>
    <row r="372" spans="1:3" ht="15.75" thickBot="1" x14ac:dyDescent="0.3">
      <c r="A372" s="2"/>
      <c r="B372" s="7"/>
      <c r="C372" s="7"/>
    </row>
    <row r="373" spans="1:3" ht="15.75" thickBot="1" x14ac:dyDescent="0.3">
      <c r="A373" s="2"/>
      <c r="B373" s="7"/>
      <c r="C373" s="7"/>
    </row>
    <row r="374" spans="1:3" ht="15.75" thickBot="1" x14ac:dyDescent="0.3">
      <c r="A374" s="2"/>
      <c r="B374" s="7"/>
      <c r="C374" s="7"/>
    </row>
    <row r="375" spans="1:3" ht="15.75" thickBot="1" x14ac:dyDescent="0.3">
      <c r="A375" s="2"/>
      <c r="B375" s="7"/>
      <c r="C375" s="7"/>
    </row>
    <row r="376" spans="1:3" ht="15.75" thickBot="1" x14ac:dyDescent="0.3">
      <c r="A376" s="2"/>
      <c r="B376" s="7"/>
      <c r="C376" s="7"/>
    </row>
    <row r="377" spans="1:3" ht="15.75" thickBot="1" x14ac:dyDescent="0.3">
      <c r="A377" s="2"/>
      <c r="B377" s="7"/>
      <c r="C377" s="7"/>
    </row>
    <row r="378" spans="1:3" ht="15.75" thickBot="1" x14ac:dyDescent="0.3">
      <c r="A378" s="2"/>
      <c r="B378" s="7"/>
      <c r="C378" s="7"/>
    </row>
    <row r="379" spans="1:3" ht="15.75" thickBot="1" x14ac:dyDescent="0.3">
      <c r="A379" s="2"/>
      <c r="B379" s="7"/>
      <c r="C379" s="7"/>
    </row>
    <row r="380" spans="1:3" ht="15.75" thickBot="1" x14ac:dyDescent="0.3">
      <c r="A380" s="2"/>
      <c r="B380" s="7"/>
      <c r="C380" s="7"/>
    </row>
    <row r="381" spans="1:3" ht="15.75" thickBot="1" x14ac:dyDescent="0.3">
      <c r="A381" s="2"/>
      <c r="B381" s="7"/>
      <c r="C381" s="7"/>
    </row>
    <row r="382" spans="1:3" ht="15.75" thickBot="1" x14ac:dyDescent="0.3">
      <c r="A382" s="2"/>
      <c r="B382" s="7"/>
      <c r="C382" s="7"/>
    </row>
    <row r="383" spans="1:3" ht="15.75" thickBot="1" x14ac:dyDescent="0.3">
      <c r="A383" s="2"/>
      <c r="B383" s="7"/>
      <c r="C383" s="7"/>
    </row>
    <row r="384" spans="1:3" ht="15.75" thickBot="1" x14ac:dyDescent="0.3">
      <c r="A384" s="2"/>
      <c r="B384" s="7"/>
      <c r="C384" s="7"/>
    </row>
    <row r="385" spans="1:3" ht="15.75" thickBot="1" x14ac:dyDescent="0.3">
      <c r="A385" s="2"/>
      <c r="B385" s="7"/>
      <c r="C385" s="7"/>
    </row>
    <row r="386" spans="1:3" ht="15.75" thickBot="1" x14ac:dyDescent="0.3">
      <c r="A386" s="2"/>
      <c r="B386" s="7"/>
      <c r="C386" s="7"/>
    </row>
    <row r="387" spans="1:3" ht="15.75" thickBot="1" x14ac:dyDescent="0.3">
      <c r="A387" s="2"/>
      <c r="B387" s="7"/>
      <c r="C387" s="7"/>
    </row>
    <row r="388" spans="1:3" ht="15.75" thickBot="1" x14ac:dyDescent="0.3">
      <c r="A388" s="2"/>
      <c r="B388" s="7"/>
      <c r="C388" s="7"/>
    </row>
    <row r="389" spans="1:3" ht="15.75" thickBot="1" x14ac:dyDescent="0.3">
      <c r="A389" s="2"/>
      <c r="B389" s="7"/>
      <c r="C389" s="7"/>
    </row>
    <row r="390" spans="1:3" ht="15.75" thickBot="1" x14ac:dyDescent="0.3">
      <c r="A390" s="2"/>
      <c r="B390" s="7"/>
      <c r="C390" s="7"/>
    </row>
    <row r="391" spans="1:3" ht="15.75" thickBot="1" x14ac:dyDescent="0.3">
      <c r="A391" s="2"/>
      <c r="B391" s="7"/>
      <c r="C391" s="7"/>
    </row>
    <row r="392" spans="1:3" ht="15.75" thickBot="1" x14ac:dyDescent="0.3">
      <c r="A392" s="2"/>
      <c r="B392" s="7"/>
      <c r="C392" s="7"/>
    </row>
    <row r="393" spans="1:3" ht="15.75" thickBot="1" x14ac:dyDescent="0.3">
      <c r="A393" s="2"/>
      <c r="B393" s="7"/>
      <c r="C393" s="7"/>
    </row>
    <row r="394" spans="1:3" ht="15.75" thickBot="1" x14ac:dyDescent="0.3">
      <c r="A394" s="2"/>
      <c r="B394" s="7"/>
      <c r="C394" s="7"/>
    </row>
    <row r="395" spans="1:3" ht="15.75" thickBot="1" x14ac:dyDescent="0.3">
      <c r="A395" s="2"/>
      <c r="B395" s="7"/>
      <c r="C395" s="7"/>
    </row>
    <row r="396" spans="1:3" ht="15.75" thickBot="1" x14ac:dyDescent="0.3">
      <c r="A396" s="2"/>
      <c r="B396" s="7"/>
      <c r="C396" s="7"/>
    </row>
    <row r="397" spans="1:3" ht="15.75" thickBot="1" x14ac:dyDescent="0.3">
      <c r="A397" s="2"/>
      <c r="B397" s="7"/>
      <c r="C397" s="7"/>
    </row>
    <row r="398" spans="1:3" ht="15.75" thickBot="1" x14ac:dyDescent="0.3">
      <c r="A398" s="2"/>
      <c r="B398" s="7"/>
      <c r="C398" s="7"/>
    </row>
    <row r="399" spans="1:3" ht="15.75" thickBot="1" x14ac:dyDescent="0.3">
      <c r="A399" s="2"/>
      <c r="B399" s="7"/>
      <c r="C399" s="7"/>
    </row>
    <row r="400" spans="1:3" ht="15.75" thickBot="1" x14ac:dyDescent="0.3">
      <c r="A400" s="2"/>
      <c r="B400" s="7"/>
      <c r="C400" s="7"/>
    </row>
    <row r="401" spans="1:3" ht="15.75" thickBot="1" x14ac:dyDescent="0.3">
      <c r="A401" s="2"/>
      <c r="B401" s="7"/>
      <c r="C401" s="7"/>
    </row>
    <row r="402" spans="1:3" ht="15.75" thickBot="1" x14ac:dyDescent="0.3">
      <c r="A402" s="2"/>
      <c r="B402" s="7"/>
      <c r="C402" s="7"/>
    </row>
    <row r="403" spans="1:3" ht="15.75" thickBot="1" x14ac:dyDescent="0.3">
      <c r="A403" s="2"/>
      <c r="B403" s="7"/>
      <c r="C403" s="7"/>
    </row>
    <row r="404" spans="1:3" ht="15.75" thickBot="1" x14ac:dyDescent="0.3">
      <c r="A404" s="2"/>
      <c r="B404" s="7"/>
      <c r="C404" s="7"/>
    </row>
    <row r="405" spans="1:3" ht="15.75" thickBot="1" x14ac:dyDescent="0.3">
      <c r="A405" s="2"/>
      <c r="B405" s="7"/>
      <c r="C405" s="7"/>
    </row>
    <row r="406" spans="1:3" ht="15.75" thickBot="1" x14ac:dyDescent="0.3">
      <c r="A406" s="2"/>
      <c r="B406" s="7"/>
      <c r="C406" s="7"/>
    </row>
    <row r="407" spans="1:3" ht="15.75" thickBot="1" x14ac:dyDescent="0.3">
      <c r="A407" s="2"/>
      <c r="B407" s="7"/>
      <c r="C407" s="7"/>
    </row>
    <row r="408" spans="1:3" ht="15.75" thickBot="1" x14ac:dyDescent="0.3">
      <c r="A408" s="2"/>
      <c r="B408" s="7"/>
      <c r="C408" s="7"/>
    </row>
    <row r="409" spans="1:3" ht="15.75" thickBot="1" x14ac:dyDescent="0.3">
      <c r="A409" s="2"/>
      <c r="B409" s="7"/>
      <c r="C409" s="7"/>
    </row>
    <row r="410" spans="1:3" ht="15.75" thickBot="1" x14ac:dyDescent="0.3">
      <c r="A410" s="2"/>
      <c r="B410" s="7"/>
      <c r="C410" s="7"/>
    </row>
    <row r="411" spans="1:3" ht="15.75" thickBot="1" x14ac:dyDescent="0.3">
      <c r="A411" s="2"/>
      <c r="B411" s="7"/>
      <c r="C411" s="7"/>
    </row>
    <row r="412" spans="1:3" ht="15.75" thickBot="1" x14ac:dyDescent="0.3">
      <c r="A412" s="2"/>
      <c r="B412" s="7"/>
      <c r="C412" s="7"/>
    </row>
    <row r="413" spans="1:3" ht="15.75" thickBot="1" x14ac:dyDescent="0.3">
      <c r="A413" s="2"/>
      <c r="B413" s="7"/>
      <c r="C413" s="7"/>
    </row>
    <row r="414" spans="1:3" ht="15.75" thickBot="1" x14ac:dyDescent="0.3">
      <c r="A414" s="2"/>
      <c r="B414" s="7"/>
      <c r="C414" s="7"/>
    </row>
    <row r="415" spans="1:3" ht="15.75" thickBot="1" x14ac:dyDescent="0.3">
      <c r="A415" s="2"/>
      <c r="B415" s="7"/>
      <c r="C415" s="7"/>
    </row>
    <row r="416" spans="1:3" ht="15.75" thickBot="1" x14ac:dyDescent="0.3">
      <c r="A416" s="2"/>
      <c r="B416" s="7"/>
      <c r="C416" s="7"/>
    </row>
    <row r="417" spans="1:3" ht="15.75" thickBot="1" x14ac:dyDescent="0.3">
      <c r="A417" s="2"/>
      <c r="B417" s="7"/>
      <c r="C417" s="7"/>
    </row>
    <row r="418" spans="1:3" ht="15.75" thickBot="1" x14ac:dyDescent="0.3">
      <c r="A418" s="2"/>
      <c r="B418" s="7"/>
      <c r="C418" s="7"/>
    </row>
    <row r="419" spans="1:3" ht="15.75" thickBot="1" x14ac:dyDescent="0.3">
      <c r="A419" s="2"/>
      <c r="B419" s="7"/>
      <c r="C419" s="7"/>
    </row>
    <row r="420" spans="1:3" ht="15.75" thickBot="1" x14ac:dyDescent="0.3">
      <c r="A420" s="2"/>
      <c r="B420" s="7"/>
      <c r="C420" s="7"/>
    </row>
    <row r="421" spans="1:3" ht="15.75" thickBot="1" x14ac:dyDescent="0.3">
      <c r="A421" s="2"/>
      <c r="B421" s="7"/>
      <c r="C421" s="7"/>
    </row>
    <row r="422" spans="1:3" ht="15.75" thickBot="1" x14ac:dyDescent="0.3">
      <c r="A422" s="2"/>
      <c r="B422" s="7"/>
      <c r="C422" s="7"/>
    </row>
    <row r="423" spans="1:3" ht="15.75" thickBot="1" x14ac:dyDescent="0.3">
      <c r="A423" s="2"/>
      <c r="B423" s="7"/>
      <c r="C423" s="7"/>
    </row>
    <row r="424" spans="1:3" ht="15.75" thickBot="1" x14ac:dyDescent="0.3">
      <c r="A424" s="2"/>
      <c r="B424" s="7"/>
      <c r="C424" s="7"/>
    </row>
    <row r="425" spans="1:3" ht="15.75" thickBot="1" x14ac:dyDescent="0.3">
      <c r="A425" s="2"/>
      <c r="B425" s="7"/>
      <c r="C425" s="7"/>
    </row>
    <row r="426" spans="1:3" ht="15.75" thickBot="1" x14ac:dyDescent="0.3">
      <c r="A426" s="2"/>
      <c r="B426" s="7"/>
      <c r="C426" s="7"/>
    </row>
    <row r="427" spans="1:3" ht="15.75" thickBot="1" x14ac:dyDescent="0.3">
      <c r="A427" s="2"/>
      <c r="B427" s="7"/>
      <c r="C427" s="7"/>
    </row>
    <row r="428" spans="1:3" ht="15.75" thickBot="1" x14ac:dyDescent="0.3">
      <c r="A428" s="2"/>
      <c r="B428" s="7"/>
      <c r="C428" s="7"/>
    </row>
    <row r="429" spans="1:3" ht="15.75" thickBot="1" x14ac:dyDescent="0.3">
      <c r="A429" s="2"/>
      <c r="B429" s="7"/>
      <c r="C429" s="7"/>
    </row>
    <row r="430" spans="1:3" ht="15.75" thickBot="1" x14ac:dyDescent="0.3">
      <c r="A430" s="2"/>
      <c r="B430" s="7"/>
      <c r="C430" s="7"/>
    </row>
    <row r="431" spans="1:3" ht="15.75" thickBot="1" x14ac:dyDescent="0.3">
      <c r="A431" s="2"/>
      <c r="B431" s="7"/>
      <c r="C431" s="7"/>
    </row>
    <row r="432" spans="1:3" ht="15.75" thickBot="1" x14ac:dyDescent="0.3">
      <c r="A432" s="2"/>
      <c r="B432" s="7"/>
      <c r="C432" s="7"/>
    </row>
    <row r="433" spans="1:3" ht="15.75" thickBot="1" x14ac:dyDescent="0.3">
      <c r="A433" s="2"/>
      <c r="B433" s="7"/>
      <c r="C433" s="7"/>
    </row>
    <row r="434" spans="1:3" ht="15.75" thickBot="1" x14ac:dyDescent="0.3">
      <c r="A434" s="2"/>
      <c r="B434" s="7"/>
      <c r="C434" s="7"/>
    </row>
    <row r="435" spans="1:3" ht="15.75" thickBot="1" x14ac:dyDescent="0.3">
      <c r="A435" s="2"/>
      <c r="B435" s="7"/>
      <c r="C435" s="7"/>
    </row>
    <row r="436" spans="1:3" ht="15.75" thickBot="1" x14ac:dyDescent="0.3">
      <c r="A436" s="2"/>
      <c r="B436" s="7"/>
      <c r="C436" s="7"/>
    </row>
    <row r="437" spans="1:3" ht="15.75" thickBot="1" x14ac:dyDescent="0.3">
      <c r="A437" s="2"/>
      <c r="B437" s="7"/>
      <c r="C437" s="7"/>
    </row>
    <row r="438" spans="1:3" ht="15.75" thickBot="1" x14ac:dyDescent="0.3">
      <c r="A438" s="2"/>
      <c r="B438" s="7"/>
      <c r="C438" s="7"/>
    </row>
    <row r="439" spans="1:3" ht="15.75" thickBot="1" x14ac:dyDescent="0.3">
      <c r="A439" s="2"/>
      <c r="B439" s="7"/>
      <c r="C439" s="7"/>
    </row>
    <row r="440" spans="1:3" ht="15.75" thickBot="1" x14ac:dyDescent="0.3">
      <c r="A440" s="2"/>
      <c r="B440" s="7"/>
      <c r="C440" s="7"/>
    </row>
    <row r="441" spans="1:3" ht="15.75" thickBot="1" x14ac:dyDescent="0.3">
      <c r="A441" s="2"/>
      <c r="B441" s="7"/>
      <c r="C441" s="7"/>
    </row>
    <row r="442" spans="1:3" ht="15.75" thickBot="1" x14ac:dyDescent="0.3">
      <c r="A442" s="2"/>
      <c r="B442" s="7"/>
      <c r="C442" s="7"/>
    </row>
    <row r="443" spans="1:3" ht="15.75" thickBot="1" x14ac:dyDescent="0.3">
      <c r="A443" s="2"/>
      <c r="B443" s="7"/>
      <c r="C443" s="7"/>
    </row>
    <row r="444" spans="1:3" ht="15.75" thickBot="1" x14ac:dyDescent="0.3">
      <c r="A444" s="2"/>
      <c r="B444" s="7"/>
      <c r="C444" s="7"/>
    </row>
    <row r="445" spans="1:3" ht="15.75" thickBot="1" x14ac:dyDescent="0.3">
      <c r="A445" s="2"/>
      <c r="B445" s="7"/>
      <c r="C445" s="7"/>
    </row>
    <row r="446" spans="1:3" ht="15.75" thickBot="1" x14ac:dyDescent="0.3">
      <c r="A446" s="2"/>
      <c r="B446" s="7"/>
      <c r="C446" s="7"/>
    </row>
    <row r="447" spans="1:3" ht="15.75" thickBot="1" x14ac:dyDescent="0.3">
      <c r="A447" s="2"/>
      <c r="B447" s="7"/>
      <c r="C447" s="7"/>
    </row>
    <row r="448" spans="1:3" ht="15.75" thickBot="1" x14ac:dyDescent="0.3">
      <c r="A448" s="2"/>
      <c r="B448" s="7"/>
      <c r="C448" s="7"/>
    </row>
    <row r="449" spans="1:3" ht="15.75" thickBot="1" x14ac:dyDescent="0.3">
      <c r="A449" s="2"/>
      <c r="B449" s="7"/>
      <c r="C449" s="7"/>
    </row>
    <row r="450" spans="1:3" ht="15.75" thickBot="1" x14ac:dyDescent="0.3">
      <c r="A450" s="2"/>
      <c r="B450" s="7"/>
      <c r="C450" s="7"/>
    </row>
    <row r="451" spans="1:3" ht="15.75" thickBot="1" x14ac:dyDescent="0.3">
      <c r="A451" s="2"/>
      <c r="B451" s="7"/>
      <c r="C451" s="7"/>
    </row>
    <row r="452" spans="1:3" ht="15.75" thickBot="1" x14ac:dyDescent="0.3">
      <c r="A452" s="2"/>
      <c r="B452" s="7"/>
      <c r="C452" s="7"/>
    </row>
    <row r="453" spans="1:3" ht="15.75" thickBot="1" x14ac:dyDescent="0.3">
      <c r="A453" s="2"/>
      <c r="B453" s="7"/>
      <c r="C453" s="7"/>
    </row>
    <row r="454" spans="1:3" ht="15.75" thickBot="1" x14ac:dyDescent="0.3">
      <c r="A454" s="2"/>
      <c r="B454" s="7"/>
      <c r="C454" s="7"/>
    </row>
    <row r="455" spans="1:3" ht="15.75" thickBot="1" x14ac:dyDescent="0.3">
      <c r="A455" s="2"/>
      <c r="B455" s="7"/>
      <c r="C455" s="7"/>
    </row>
    <row r="456" spans="1:3" ht="15.75" thickBot="1" x14ac:dyDescent="0.3">
      <c r="A456" s="2"/>
      <c r="B456" s="7"/>
      <c r="C456" s="7"/>
    </row>
    <row r="457" spans="1:3" ht="15.75" thickBot="1" x14ac:dyDescent="0.3">
      <c r="A457" s="2"/>
      <c r="B457" s="7"/>
      <c r="C457" s="7"/>
    </row>
    <row r="458" spans="1:3" ht="15.75" thickBot="1" x14ac:dyDescent="0.3">
      <c r="A458" s="2"/>
      <c r="B458" s="7"/>
      <c r="C458" s="7"/>
    </row>
    <row r="459" spans="1:3" ht="15.75" thickBot="1" x14ac:dyDescent="0.3">
      <c r="A459" s="2"/>
      <c r="B459" s="7"/>
      <c r="C459" s="7"/>
    </row>
    <row r="460" spans="1:3" ht="15.75" thickBot="1" x14ac:dyDescent="0.3">
      <c r="A460" s="2"/>
      <c r="B460" s="7"/>
      <c r="C460" s="7"/>
    </row>
    <row r="461" spans="1:3" ht="15.75" thickBot="1" x14ac:dyDescent="0.3">
      <c r="A461" s="2"/>
      <c r="B461" s="7"/>
      <c r="C461" s="7"/>
    </row>
    <row r="462" spans="1:3" ht="15.75" thickBot="1" x14ac:dyDescent="0.3">
      <c r="A462" s="2"/>
      <c r="B462" s="7"/>
      <c r="C462" s="7"/>
    </row>
    <row r="463" spans="1:3" ht="15.75" thickBot="1" x14ac:dyDescent="0.3">
      <c r="A463" s="2"/>
      <c r="B463" s="7"/>
      <c r="C463" s="7"/>
    </row>
    <row r="464" spans="1:3" ht="15.75" thickBot="1" x14ac:dyDescent="0.3">
      <c r="A464" s="2"/>
      <c r="B464" s="7"/>
      <c r="C464" s="7"/>
    </row>
    <row r="465" spans="1:3" ht="15.75" thickBot="1" x14ac:dyDescent="0.3">
      <c r="A465" s="2"/>
      <c r="B465" s="7"/>
      <c r="C465" s="7"/>
    </row>
    <row r="466" spans="1:3" ht="15.75" thickBot="1" x14ac:dyDescent="0.3">
      <c r="A466" s="2"/>
      <c r="B466" s="7"/>
      <c r="C466" s="7"/>
    </row>
    <row r="467" spans="1:3" ht="15.75" thickBot="1" x14ac:dyDescent="0.3">
      <c r="A467" s="2"/>
      <c r="B467" s="7"/>
      <c r="C467" s="7"/>
    </row>
    <row r="468" spans="1:3" ht="15.75" thickBot="1" x14ac:dyDescent="0.3">
      <c r="A468" s="2"/>
      <c r="B468" s="7"/>
      <c r="C468" s="7"/>
    </row>
    <row r="469" spans="1:3" ht="15.75" thickBot="1" x14ac:dyDescent="0.3">
      <c r="A469" s="2"/>
      <c r="B469" s="7"/>
      <c r="C469" s="7"/>
    </row>
    <row r="470" spans="1:3" ht="15.75" thickBot="1" x14ac:dyDescent="0.3">
      <c r="A470" s="2"/>
      <c r="B470" s="7"/>
      <c r="C470" s="7"/>
    </row>
    <row r="471" spans="1:3" ht="15.75" thickBot="1" x14ac:dyDescent="0.3">
      <c r="A471" s="2"/>
      <c r="B471" s="7"/>
      <c r="C471" s="7"/>
    </row>
    <row r="472" spans="1:3" ht="15.75" thickBot="1" x14ac:dyDescent="0.3">
      <c r="A472" s="2"/>
      <c r="B472" s="7"/>
      <c r="C472" s="7"/>
    </row>
    <row r="473" spans="1:3" ht="15.75" thickBot="1" x14ac:dyDescent="0.3">
      <c r="A473" s="2"/>
      <c r="B473" s="7"/>
      <c r="C473" s="7"/>
    </row>
    <row r="474" spans="1:3" ht="15.75" thickBot="1" x14ac:dyDescent="0.3">
      <c r="A474" s="2"/>
      <c r="B474" s="7"/>
      <c r="C474" s="7"/>
    </row>
    <row r="475" spans="1:3" ht="15.75" thickBot="1" x14ac:dyDescent="0.3">
      <c r="A475" s="2"/>
      <c r="B475" s="7"/>
      <c r="C475" s="7"/>
    </row>
    <row r="476" spans="1:3" ht="15.75" thickBot="1" x14ac:dyDescent="0.3">
      <c r="A476" s="2"/>
      <c r="B476" s="7"/>
      <c r="C476" s="7"/>
    </row>
    <row r="477" spans="1:3" ht="15.75" thickBot="1" x14ac:dyDescent="0.3">
      <c r="A477" s="2"/>
      <c r="B477" s="7"/>
      <c r="C477" s="7"/>
    </row>
    <row r="478" spans="1:3" ht="15.75" thickBot="1" x14ac:dyDescent="0.3">
      <c r="A478" s="2"/>
      <c r="B478" s="7"/>
      <c r="C478" s="7"/>
    </row>
    <row r="479" spans="1:3" ht="15.75" thickBot="1" x14ac:dyDescent="0.3">
      <c r="A479" s="2"/>
      <c r="B479" s="7"/>
      <c r="C479" s="7"/>
    </row>
    <row r="480" spans="1:3" ht="15.75" thickBot="1" x14ac:dyDescent="0.3">
      <c r="A480" s="2"/>
      <c r="B480" s="7"/>
      <c r="C480" s="7"/>
    </row>
    <row r="481" spans="1:3" ht="15.75" thickBot="1" x14ac:dyDescent="0.3">
      <c r="A481" s="2"/>
      <c r="B481" s="7"/>
      <c r="C481" s="7"/>
    </row>
    <row r="482" spans="1:3" ht="15.75" thickBot="1" x14ac:dyDescent="0.3">
      <c r="A482" s="2"/>
      <c r="B482" s="7"/>
      <c r="C482" s="7"/>
    </row>
    <row r="483" spans="1:3" ht="15.75" thickBot="1" x14ac:dyDescent="0.3">
      <c r="A483" s="2"/>
      <c r="B483" s="7"/>
      <c r="C483" s="7"/>
    </row>
    <row r="484" spans="1:3" ht="15.75" thickBot="1" x14ac:dyDescent="0.3">
      <c r="A484" s="2"/>
      <c r="B484" s="7"/>
      <c r="C484" s="7"/>
    </row>
    <row r="485" spans="1:3" ht="15.75" thickBot="1" x14ac:dyDescent="0.3">
      <c r="A485" s="2"/>
      <c r="B485" s="7"/>
      <c r="C485" s="7"/>
    </row>
    <row r="486" spans="1:3" ht="15.75" thickBot="1" x14ac:dyDescent="0.3">
      <c r="A486" s="2"/>
      <c r="B486" s="7"/>
      <c r="C486" s="7"/>
    </row>
    <row r="487" spans="1:3" ht="15.75" thickBot="1" x14ac:dyDescent="0.3">
      <c r="A487" s="2"/>
      <c r="B487" s="7"/>
      <c r="C487" s="7"/>
    </row>
    <row r="488" spans="1:3" ht="15.75" thickBot="1" x14ac:dyDescent="0.3">
      <c r="A488" s="2"/>
      <c r="B488" s="7"/>
      <c r="C488" s="7"/>
    </row>
    <row r="489" spans="1:3" ht="15.75" thickBot="1" x14ac:dyDescent="0.3">
      <c r="A489" s="2"/>
      <c r="B489" s="7"/>
      <c r="C489" s="7"/>
    </row>
    <row r="490" spans="1:3" ht="15.75" thickBot="1" x14ac:dyDescent="0.3">
      <c r="A490" s="2"/>
      <c r="B490" s="7"/>
      <c r="C490" s="7"/>
    </row>
    <row r="491" spans="1:3" ht="15.75" thickBot="1" x14ac:dyDescent="0.3">
      <c r="A491" s="2"/>
      <c r="B491" s="7"/>
      <c r="C491" s="7"/>
    </row>
    <row r="492" spans="1:3" ht="15.75" thickBot="1" x14ac:dyDescent="0.3">
      <c r="A492" s="2"/>
      <c r="B492" s="7"/>
      <c r="C492" s="7"/>
    </row>
    <row r="493" spans="1:3" ht="15.75" thickBot="1" x14ac:dyDescent="0.3">
      <c r="A493" s="2"/>
      <c r="B493" s="7"/>
      <c r="C493" s="7"/>
    </row>
    <row r="494" spans="1:3" ht="15.75" thickBot="1" x14ac:dyDescent="0.3">
      <c r="A494" s="2"/>
      <c r="B494" s="7"/>
      <c r="C494" s="7"/>
    </row>
    <row r="495" spans="1:3" ht="15.75" thickBot="1" x14ac:dyDescent="0.3">
      <c r="A495" s="2"/>
      <c r="B495" s="7"/>
      <c r="C495" s="7"/>
    </row>
    <row r="496" spans="1:3" ht="15.75" thickBot="1" x14ac:dyDescent="0.3">
      <c r="A496" s="2"/>
      <c r="B496" s="7"/>
      <c r="C496" s="7"/>
    </row>
    <row r="497" spans="1:3" ht="15.75" thickBot="1" x14ac:dyDescent="0.3">
      <c r="A497" s="2"/>
      <c r="B497" s="7"/>
      <c r="C497" s="7"/>
    </row>
    <row r="498" spans="1:3" ht="15.75" thickBot="1" x14ac:dyDescent="0.3">
      <c r="A498" s="2"/>
      <c r="B498" s="7"/>
      <c r="C498" s="7"/>
    </row>
    <row r="499" spans="1:3" ht="15.75" thickBot="1" x14ac:dyDescent="0.3">
      <c r="A499" s="2"/>
      <c r="B499" s="7"/>
      <c r="C499" s="7"/>
    </row>
    <row r="500" spans="1:3" ht="15.75" thickBot="1" x14ac:dyDescent="0.3">
      <c r="A500" s="2"/>
      <c r="B500" s="7"/>
      <c r="C500" s="7"/>
    </row>
    <row r="501" spans="1:3" ht="15.75" thickBot="1" x14ac:dyDescent="0.3">
      <c r="A501" s="2"/>
      <c r="B501" s="7"/>
      <c r="C501" s="7"/>
    </row>
    <row r="502" spans="1:3" ht="15.75" thickBot="1" x14ac:dyDescent="0.3">
      <c r="A502" s="2"/>
      <c r="B502" s="7"/>
      <c r="C502" s="7"/>
    </row>
    <row r="503" spans="1:3" ht="15.75" thickBot="1" x14ac:dyDescent="0.3">
      <c r="A503" s="2"/>
      <c r="B503" s="7"/>
      <c r="C503" s="7"/>
    </row>
    <row r="504" spans="1:3" ht="15.75" thickBot="1" x14ac:dyDescent="0.3">
      <c r="A504" s="2"/>
      <c r="B504" s="7"/>
      <c r="C504" s="7"/>
    </row>
    <row r="505" spans="1:3" ht="15.75" thickBot="1" x14ac:dyDescent="0.3">
      <c r="A505" s="2"/>
      <c r="B505" s="7"/>
      <c r="C505" s="7"/>
    </row>
    <row r="506" spans="1:3" ht="15.75" thickBot="1" x14ac:dyDescent="0.3">
      <c r="A506" s="2"/>
      <c r="B506" s="7"/>
      <c r="C506" s="7"/>
    </row>
    <row r="507" spans="1:3" ht="15.75" thickBot="1" x14ac:dyDescent="0.3">
      <c r="A507" s="2"/>
      <c r="B507" s="7"/>
      <c r="C507" s="7"/>
    </row>
    <row r="508" spans="1:3" ht="15.75" thickBot="1" x14ac:dyDescent="0.3">
      <c r="A508" s="2"/>
      <c r="B508" s="7"/>
      <c r="C508" s="7"/>
    </row>
    <row r="509" spans="1:3" ht="15.75" thickBot="1" x14ac:dyDescent="0.3">
      <c r="A509" s="2"/>
      <c r="B509" s="7"/>
      <c r="C509" s="7"/>
    </row>
    <row r="510" spans="1:3" ht="15.75" thickBot="1" x14ac:dyDescent="0.3">
      <c r="A510" s="2"/>
      <c r="B510" s="7"/>
      <c r="C510" s="7"/>
    </row>
    <row r="511" spans="1:3" ht="15.75" thickBot="1" x14ac:dyDescent="0.3">
      <c r="A511" s="2"/>
      <c r="B511" s="7"/>
      <c r="C511" s="7"/>
    </row>
    <row r="512" spans="1:3" ht="15.75" thickBot="1" x14ac:dyDescent="0.3">
      <c r="A512" s="2"/>
      <c r="B512" s="7"/>
      <c r="C512" s="7"/>
    </row>
    <row r="513" spans="1:3" ht="15.75" thickBot="1" x14ac:dyDescent="0.3">
      <c r="A513" s="2"/>
      <c r="B513" s="7"/>
      <c r="C513" s="7"/>
    </row>
    <row r="514" spans="1:3" ht="15.75" thickBot="1" x14ac:dyDescent="0.3">
      <c r="A514" s="2"/>
      <c r="B514" s="7"/>
      <c r="C514" s="7"/>
    </row>
    <row r="515" spans="1:3" ht="15.75" thickBot="1" x14ac:dyDescent="0.3">
      <c r="A515" s="2"/>
      <c r="B515" s="7"/>
      <c r="C515" s="7"/>
    </row>
    <row r="516" spans="1:3" ht="15.75" thickBot="1" x14ac:dyDescent="0.3">
      <c r="A516" s="2"/>
      <c r="B516" s="7"/>
      <c r="C516" s="7"/>
    </row>
    <row r="517" spans="1:3" ht="15.75" thickBot="1" x14ac:dyDescent="0.3">
      <c r="A517" s="2"/>
      <c r="B517" s="7"/>
      <c r="C517" s="7"/>
    </row>
    <row r="518" spans="1:3" ht="15.75" thickBot="1" x14ac:dyDescent="0.3">
      <c r="A518" s="2"/>
      <c r="B518" s="7"/>
      <c r="C518" s="7"/>
    </row>
    <row r="519" spans="1:3" ht="15.75" thickBot="1" x14ac:dyDescent="0.3">
      <c r="A519" s="2"/>
      <c r="B519" s="7"/>
      <c r="C519" s="7"/>
    </row>
    <row r="520" spans="1:3" ht="15.75" thickBot="1" x14ac:dyDescent="0.3">
      <c r="A520" s="2"/>
      <c r="B520" s="7"/>
      <c r="C520" s="7"/>
    </row>
    <row r="521" spans="1:3" ht="15.75" thickBot="1" x14ac:dyDescent="0.3">
      <c r="A521" s="2"/>
      <c r="B521" s="7"/>
      <c r="C521" s="7"/>
    </row>
    <row r="522" spans="1:3" ht="15.75" thickBot="1" x14ac:dyDescent="0.3">
      <c r="A522" s="2"/>
      <c r="B522" s="7"/>
      <c r="C522" s="7"/>
    </row>
    <row r="523" spans="1:3" ht="15.75" thickBot="1" x14ac:dyDescent="0.3">
      <c r="A523" s="2"/>
      <c r="B523" s="7"/>
      <c r="C523" s="7"/>
    </row>
    <row r="524" spans="1:3" ht="15.75" thickBot="1" x14ac:dyDescent="0.3">
      <c r="A524" s="2"/>
      <c r="B524" s="7"/>
      <c r="C524" s="7"/>
    </row>
    <row r="525" spans="1:3" ht="15.75" thickBot="1" x14ac:dyDescent="0.3">
      <c r="A525" s="2"/>
      <c r="B525" s="7"/>
      <c r="C525" s="7"/>
    </row>
    <row r="526" spans="1:3" ht="15.75" thickBot="1" x14ac:dyDescent="0.3">
      <c r="A526" s="2"/>
      <c r="B526" s="7"/>
      <c r="C526" s="7"/>
    </row>
    <row r="527" spans="1:3" ht="15.75" thickBot="1" x14ac:dyDescent="0.3">
      <c r="A527" s="2"/>
      <c r="B527" s="7"/>
      <c r="C527" s="7"/>
    </row>
    <row r="528" spans="1:3" ht="15.75" thickBot="1" x14ac:dyDescent="0.3">
      <c r="A528" s="2"/>
      <c r="B528" s="7"/>
      <c r="C528" s="7"/>
    </row>
    <row r="529" spans="1:3" ht="15.75" thickBot="1" x14ac:dyDescent="0.3">
      <c r="A529" s="2"/>
      <c r="B529" s="7"/>
      <c r="C529" s="7"/>
    </row>
    <row r="530" spans="1:3" ht="15.75" thickBot="1" x14ac:dyDescent="0.3">
      <c r="A530" s="2"/>
      <c r="B530" s="7"/>
      <c r="C530" s="7"/>
    </row>
    <row r="531" spans="1:3" ht="15.75" thickBot="1" x14ac:dyDescent="0.3">
      <c r="A531" s="2"/>
      <c r="B531" s="7"/>
      <c r="C531" s="7"/>
    </row>
    <row r="532" spans="1:3" ht="15.75" thickBot="1" x14ac:dyDescent="0.3">
      <c r="A532" s="2"/>
      <c r="B532" s="7"/>
      <c r="C532" s="7"/>
    </row>
    <row r="533" spans="1:3" ht="15.75" thickBot="1" x14ac:dyDescent="0.3">
      <c r="A533" s="2"/>
      <c r="B533" s="7"/>
      <c r="C533" s="7"/>
    </row>
    <row r="534" spans="1:3" ht="15.75" thickBot="1" x14ac:dyDescent="0.3">
      <c r="A534" s="2"/>
      <c r="B534" s="7"/>
      <c r="C534" s="7"/>
    </row>
    <row r="535" spans="1:3" ht="15.75" thickBot="1" x14ac:dyDescent="0.3">
      <c r="A535" s="2"/>
      <c r="B535" s="7"/>
      <c r="C535" s="7"/>
    </row>
    <row r="536" spans="1:3" ht="15.75" thickBot="1" x14ac:dyDescent="0.3">
      <c r="A536" s="2"/>
      <c r="B536" s="7"/>
      <c r="C536" s="7"/>
    </row>
    <row r="537" spans="1:3" ht="15.75" thickBot="1" x14ac:dyDescent="0.3">
      <c r="A537" s="2"/>
      <c r="B537" s="7"/>
      <c r="C537" s="7"/>
    </row>
    <row r="538" spans="1:3" ht="15.75" thickBot="1" x14ac:dyDescent="0.3">
      <c r="A538" s="2"/>
      <c r="B538" s="7"/>
      <c r="C538" s="7"/>
    </row>
    <row r="539" spans="1:3" ht="15.75" thickBot="1" x14ac:dyDescent="0.3">
      <c r="A539" s="2"/>
      <c r="B539" s="7"/>
      <c r="C539" s="7"/>
    </row>
    <row r="540" spans="1:3" ht="15.75" thickBot="1" x14ac:dyDescent="0.3">
      <c r="A540" s="2"/>
      <c r="B540" s="7"/>
      <c r="C540" s="7"/>
    </row>
    <row r="541" spans="1:3" ht="15.75" thickBot="1" x14ac:dyDescent="0.3">
      <c r="A541" s="2"/>
      <c r="B541" s="7"/>
      <c r="C541" s="7"/>
    </row>
    <row r="542" spans="1:3" ht="15.75" thickBot="1" x14ac:dyDescent="0.3">
      <c r="A542" s="2"/>
      <c r="B542" s="7"/>
      <c r="C542" s="7"/>
    </row>
    <row r="543" spans="1:3" ht="15.75" thickBot="1" x14ac:dyDescent="0.3">
      <c r="A543" s="2"/>
      <c r="B543" s="7"/>
      <c r="C543" s="7"/>
    </row>
    <row r="544" spans="1:3" ht="15.75" thickBot="1" x14ac:dyDescent="0.3">
      <c r="A544" s="2"/>
      <c r="B544" s="7"/>
      <c r="C544" s="7"/>
    </row>
    <row r="545" spans="1:3" ht="15.75" thickBot="1" x14ac:dyDescent="0.3">
      <c r="A545" s="2"/>
      <c r="B545" s="7"/>
      <c r="C545" s="7"/>
    </row>
    <row r="546" spans="1:3" ht="15.75" thickBot="1" x14ac:dyDescent="0.3">
      <c r="A546" s="2"/>
      <c r="B546" s="7"/>
      <c r="C546" s="7"/>
    </row>
    <row r="547" spans="1:3" ht="15.75" thickBot="1" x14ac:dyDescent="0.3">
      <c r="A547" s="2"/>
      <c r="B547" s="7"/>
      <c r="C547" s="7"/>
    </row>
    <row r="548" spans="1:3" ht="15.75" thickBot="1" x14ac:dyDescent="0.3">
      <c r="A548" s="2"/>
      <c r="B548" s="7"/>
      <c r="C548" s="7"/>
    </row>
    <row r="549" spans="1:3" ht="15.75" thickBot="1" x14ac:dyDescent="0.3">
      <c r="A549" s="2"/>
      <c r="B549" s="7"/>
      <c r="C549" s="7"/>
    </row>
    <row r="550" spans="1:3" ht="15.75" thickBot="1" x14ac:dyDescent="0.3">
      <c r="A550" s="2"/>
      <c r="B550" s="7"/>
      <c r="C550" s="7"/>
    </row>
    <row r="551" spans="1:3" ht="15.75" thickBot="1" x14ac:dyDescent="0.3">
      <c r="A551" s="2"/>
      <c r="B551" s="7"/>
      <c r="C551" s="7"/>
    </row>
    <row r="552" spans="1:3" ht="15.75" thickBot="1" x14ac:dyDescent="0.3">
      <c r="A552" s="2"/>
      <c r="B552" s="7"/>
      <c r="C552" s="7"/>
    </row>
    <row r="553" spans="1:3" ht="15.75" thickBot="1" x14ac:dyDescent="0.3">
      <c r="A553" s="2"/>
      <c r="B553" s="7"/>
      <c r="C553" s="7"/>
    </row>
    <row r="554" spans="1:3" ht="15.75" thickBot="1" x14ac:dyDescent="0.3">
      <c r="A554" s="2"/>
      <c r="B554" s="7"/>
      <c r="C554" s="7"/>
    </row>
    <row r="555" spans="1:3" ht="15.75" thickBot="1" x14ac:dyDescent="0.3">
      <c r="A555" s="2"/>
      <c r="B555" s="7"/>
      <c r="C555" s="7"/>
    </row>
    <row r="556" spans="1:3" ht="15.75" thickBot="1" x14ac:dyDescent="0.3">
      <c r="A556" s="2"/>
      <c r="B556" s="7"/>
      <c r="C556" s="7"/>
    </row>
    <row r="557" spans="1:3" ht="15.75" thickBot="1" x14ac:dyDescent="0.3">
      <c r="A557" s="2"/>
      <c r="B557" s="7"/>
      <c r="C557" s="7"/>
    </row>
    <row r="558" spans="1:3" ht="15.75" thickBot="1" x14ac:dyDescent="0.3">
      <c r="A558" s="2"/>
      <c r="B558" s="7"/>
      <c r="C558" s="7"/>
    </row>
    <row r="559" spans="1:3" ht="15.75" thickBot="1" x14ac:dyDescent="0.3">
      <c r="A559" s="2"/>
      <c r="B559" s="7"/>
      <c r="C559" s="7"/>
    </row>
    <row r="560" spans="1:3" ht="15.75" thickBot="1" x14ac:dyDescent="0.3">
      <c r="A560" s="2"/>
      <c r="B560" s="7"/>
      <c r="C560" s="7"/>
    </row>
    <row r="561" spans="1:3" ht="15.75" thickBot="1" x14ac:dyDescent="0.3">
      <c r="A561" s="2"/>
      <c r="B561" s="7"/>
      <c r="C561" s="7"/>
    </row>
    <row r="562" spans="1:3" ht="15.75" thickBot="1" x14ac:dyDescent="0.3">
      <c r="A562" s="2"/>
      <c r="B562" s="7"/>
      <c r="C562" s="7"/>
    </row>
    <row r="563" spans="1:3" ht="15.75" thickBot="1" x14ac:dyDescent="0.3">
      <c r="A563" s="2"/>
      <c r="B563" s="7"/>
      <c r="C563" s="7"/>
    </row>
    <row r="564" spans="1:3" ht="15.75" thickBot="1" x14ac:dyDescent="0.3">
      <c r="A564" s="2"/>
      <c r="B564" s="7"/>
      <c r="C564" s="7"/>
    </row>
    <row r="565" spans="1:3" ht="15.75" thickBot="1" x14ac:dyDescent="0.3">
      <c r="A565" s="2"/>
      <c r="B565" s="7"/>
      <c r="C565" s="7"/>
    </row>
    <row r="566" spans="1:3" ht="15.75" thickBot="1" x14ac:dyDescent="0.3">
      <c r="A566" s="2"/>
      <c r="B566" s="7"/>
      <c r="C566" s="7"/>
    </row>
    <row r="567" spans="1:3" ht="15.75" thickBot="1" x14ac:dyDescent="0.3">
      <c r="A567" s="2"/>
      <c r="B567" s="7"/>
      <c r="C567" s="7"/>
    </row>
    <row r="568" spans="1:3" ht="15.75" thickBot="1" x14ac:dyDescent="0.3">
      <c r="A568" s="2"/>
      <c r="B568" s="7"/>
      <c r="C568" s="7"/>
    </row>
    <row r="569" spans="1:3" ht="15.75" thickBot="1" x14ac:dyDescent="0.3">
      <c r="A569" s="2"/>
      <c r="B569" s="7"/>
      <c r="C569" s="7"/>
    </row>
    <row r="570" spans="1:3" ht="15.75" thickBot="1" x14ac:dyDescent="0.3">
      <c r="A570" s="2"/>
      <c r="B570" s="7"/>
      <c r="C570" s="7"/>
    </row>
    <row r="571" spans="1:3" ht="15.75" thickBot="1" x14ac:dyDescent="0.3">
      <c r="A571" s="2"/>
      <c r="B571" s="7"/>
      <c r="C571" s="7"/>
    </row>
    <row r="572" spans="1:3" ht="15.75" thickBot="1" x14ac:dyDescent="0.3">
      <c r="A572" s="2"/>
      <c r="B572" s="7"/>
      <c r="C572" s="7"/>
    </row>
    <row r="573" spans="1:3" ht="15.75" thickBot="1" x14ac:dyDescent="0.3">
      <c r="A573" s="2"/>
      <c r="B573" s="7"/>
      <c r="C573" s="7"/>
    </row>
    <row r="574" spans="1:3" ht="15.75" thickBot="1" x14ac:dyDescent="0.3">
      <c r="A574" s="2"/>
      <c r="B574" s="7"/>
      <c r="C574" s="7"/>
    </row>
    <row r="575" spans="1:3" ht="15.75" thickBot="1" x14ac:dyDescent="0.3">
      <c r="A575" s="2"/>
      <c r="B575" s="7"/>
      <c r="C575" s="7"/>
    </row>
    <row r="576" spans="1:3" ht="15.75" thickBot="1" x14ac:dyDescent="0.3">
      <c r="A576" s="2"/>
      <c r="B576" s="7"/>
      <c r="C576" s="7"/>
    </row>
    <row r="577" spans="1:3" ht="15.75" thickBot="1" x14ac:dyDescent="0.3">
      <c r="A577" s="2"/>
      <c r="B577" s="7"/>
      <c r="C577" s="7"/>
    </row>
    <row r="578" spans="1:3" ht="15.75" thickBot="1" x14ac:dyDescent="0.3">
      <c r="A578" s="2"/>
      <c r="B578" s="7"/>
      <c r="C578" s="7"/>
    </row>
    <row r="579" spans="1:3" ht="15.75" thickBot="1" x14ac:dyDescent="0.3">
      <c r="A579" s="2"/>
      <c r="B579" s="7"/>
      <c r="C579" s="7"/>
    </row>
    <row r="580" spans="1:3" ht="15.75" thickBot="1" x14ac:dyDescent="0.3">
      <c r="A580" s="2"/>
      <c r="B580" s="7"/>
      <c r="C580" s="7"/>
    </row>
    <row r="581" spans="1:3" ht="15.75" thickBot="1" x14ac:dyDescent="0.3">
      <c r="A581" s="2"/>
      <c r="B581" s="7"/>
      <c r="C581" s="7"/>
    </row>
    <row r="582" spans="1:3" ht="15.75" thickBot="1" x14ac:dyDescent="0.3">
      <c r="A582" s="2"/>
      <c r="B582" s="7"/>
      <c r="C582" s="7"/>
    </row>
    <row r="583" spans="1:3" ht="15.75" thickBot="1" x14ac:dyDescent="0.3">
      <c r="A583" s="2"/>
      <c r="B583" s="7"/>
      <c r="C583" s="7"/>
    </row>
    <row r="584" spans="1:3" ht="15.75" thickBot="1" x14ac:dyDescent="0.3">
      <c r="A584" s="2"/>
      <c r="B584" s="7"/>
      <c r="C584" s="7"/>
    </row>
    <row r="585" spans="1:3" ht="15.75" thickBot="1" x14ac:dyDescent="0.3">
      <c r="A585" s="2"/>
      <c r="B585" s="7"/>
      <c r="C585" s="7"/>
    </row>
    <row r="586" spans="1:3" ht="15.75" thickBot="1" x14ac:dyDescent="0.3">
      <c r="A586" s="2"/>
      <c r="B586" s="7"/>
      <c r="C586" s="7"/>
    </row>
    <row r="587" spans="1:3" ht="15.75" thickBot="1" x14ac:dyDescent="0.3">
      <c r="A587" s="2"/>
      <c r="B587" s="7"/>
      <c r="C587" s="7"/>
    </row>
    <row r="588" spans="1:3" ht="15.75" thickBot="1" x14ac:dyDescent="0.3">
      <c r="A588" s="2"/>
      <c r="B588" s="7"/>
      <c r="C588" s="7"/>
    </row>
    <row r="589" spans="1:3" ht="15.75" thickBot="1" x14ac:dyDescent="0.3">
      <c r="A589" s="2"/>
      <c r="B589" s="7"/>
      <c r="C589" s="7"/>
    </row>
    <row r="590" spans="1:3" ht="15.75" thickBot="1" x14ac:dyDescent="0.3">
      <c r="A590" s="2"/>
      <c r="B590" s="7"/>
      <c r="C590" s="7"/>
    </row>
    <row r="591" spans="1:3" ht="15.75" thickBot="1" x14ac:dyDescent="0.3">
      <c r="A591" s="2"/>
      <c r="B591" s="7"/>
      <c r="C591" s="7"/>
    </row>
    <row r="592" spans="1:3" ht="15.75" thickBot="1" x14ac:dyDescent="0.3">
      <c r="A592" s="2"/>
      <c r="B592" s="7"/>
      <c r="C592" s="7"/>
    </row>
    <row r="593" spans="1:3" ht="15.75" thickBot="1" x14ac:dyDescent="0.3">
      <c r="A593" s="2"/>
      <c r="B593" s="7"/>
      <c r="C593" s="7"/>
    </row>
    <row r="594" spans="1:3" ht="15.75" thickBot="1" x14ac:dyDescent="0.3">
      <c r="A594" s="2"/>
      <c r="B594" s="7"/>
      <c r="C594" s="7"/>
    </row>
    <row r="595" spans="1:3" ht="15.75" thickBot="1" x14ac:dyDescent="0.3">
      <c r="A595" s="2"/>
      <c r="B595" s="7"/>
      <c r="C595" s="7"/>
    </row>
    <row r="596" spans="1:3" ht="15.75" thickBot="1" x14ac:dyDescent="0.3">
      <c r="A596" s="2"/>
      <c r="B596" s="7"/>
      <c r="C596" s="7"/>
    </row>
    <row r="597" spans="1:3" ht="15.75" thickBot="1" x14ac:dyDescent="0.3">
      <c r="A597" s="2"/>
      <c r="B597" s="7"/>
      <c r="C597" s="7"/>
    </row>
    <row r="598" spans="1:3" ht="15.75" thickBot="1" x14ac:dyDescent="0.3">
      <c r="A598" s="2"/>
      <c r="B598" s="7"/>
      <c r="C598" s="7"/>
    </row>
    <row r="599" spans="1:3" ht="15.75" thickBot="1" x14ac:dyDescent="0.3">
      <c r="A599" s="2"/>
      <c r="B599" s="7"/>
      <c r="C599" s="7"/>
    </row>
    <row r="600" spans="1:3" ht="15.75" thickBot="1" x14ac:dyDescent="0.3">
      <c r="A600" s="2"/>
      <c r="B600" s="7"/>
      <c r="C600" s="7"/>
    </row>
    <row r="601" spans="1:3" ht="15.75" thickBot="1" x14ac:dyDescent="0.3">
      <c r="A601" s="2"/>
      <c r="B601" s="7"/>
      <c r="C601" s="7"/>
    </row>
    <row r="602" spans="1:3" ht="15.75" thickBot="1" x14ac:dyDescent="0.3">
      <c r="A602" s="2"/>
      <c r="B602" s="7"/>
      <c r="C602" s="7"/>
    </row>
    <row r="603" spans="1:3" ht="15.75" thickBot="1" x14ac:dyDescent="0.3">
      <c r="A603" s="2"/>
      <c r="B603" s="7"/>
      <c r="C603" s="7"/>
    </row>
    <row r="604" spans="1:3" ht="15.75" thickBot="1" x14ac:dyDescent="0.3">
      <c r="A604" s="2"/>
      <c r="B604" s="7"/>
      <c r="C604" s="7"/>
    </row>
    <row r="605" spans="1:3" ht="15.75" thickBot="1" x14ac:dyDescent="0.3">
      <c r="A605" s="2"/>
      <c r="B605" s="7"/>
      <c r="C605" s="7"/>
    </row>
    <row r="606" spans="1:3" ht="15.75" thickBot="1" x14ac:dyDescent="0.3">
      <c r="A606" s="2"/>
      <c r="B606" s="7"/>
      <c r="C606" s="7"/>
    </row>
    <row r="607" spans="1:3" ht="15.75" thickBot="1" x14ac:dyDescent="0.3">
      <c r="A607" s="2"/>
      <c r="B607" s="7"/>
      <c r="C607" s="7"/>
    </row>
    <row r="608" spans="1:3" ht="15.75" thickBot="1" x14ac:dyDescent="0.3">
      <c r="A608" s="2"/>
      <c r="B608" s="7"/>
      <c r="C608" s="7"/>
    </row>
    <row r="609" spans="1:3" ht="15.75" thickBot="1" x14ac:dyDescent="0.3">
      <c r="A609" s="2"/>
      <c r="B609" s="7"/>
      <c r="C609" s="7"/>
    </row>
    <row r="610" spans="1:3" ht="15.75" thickBot="1" x14ac:dyDescent="0.3">
      <c r="A610" s="2"/>
      <c r="B610" s="7"/>
      <c r="C610" s="7"/>
    </row>
    <row r="611" spans="1:3" ht="15.75" thickBot="1" x14ac:dyDescent="0.3">
      <c r="A611" s="2"/>
      <c r="B611" s="7"/>
      <c r="C611" s="7"/>
    </row>
    <row r="612" spans="1:3" ht="15.75" thickBot="1" x14ac:dyDescent="0.3">
      <c r="A612" s="2"/>
      <c r="B612" s="7"/>
      <c r="C612" s="7"/>
    </row>
    <row r="613" spans="1:3" ht="15.75" thickBot="1" x14ac:dyDescent="0.3">
      <c r="A613" s="2"/>
      <c r="B613" s="7"/>
      <c r="C613" s="7"/>
    </row>
    <row r="614" spans="1:3" ht="15.75" thickBot="1" x14ac:dyDescent="0.3">
      <c r="A614" s="2"/>
      <c r="B614" s="7"/>
      <c r="C614" s="7"/>
    </row>
    <row r="615" spans="1:3" ht="15.75" thickBot="1" x14ac:dyDescent="0.3">
      <c r="A615" s="2"/>
      <c r="B615" s="7"/>
      <c r="C615" s="7"/>
    </row>
    <row r="616" spans="1:3" ht="15.75" thickBot="1" x14ac:dyDescent="0.3">
      <c r="A616" s="2"/>
      <c r="B616" s="7"/>
      <c r="C616" s="7"/>
    </row>
    <row r="617" spans="1:3" ht="15.75" thickBot="1" x14ac:dyDescent="0.3">
      <c r="A617" s="2"/>
      <c r="B617" s="7"/>
      <c r="C617" s="7"/>
    </row>
    <row r="618" spans="1:3" ht="15.75" thickBot="1" x14ac:dyDescent="0.3">
      <c r="A618" s="2"/>
      <c r="B618" s="7"/>
      <c r="C618" s="7"/>
    </row>
    <row r="619" spans="1:3" ht="15.75" thickBot="1" x14ac:dyDescent="0.3">
      <c r="A619" s="2"/>
      <c r="B619" s="7"/>
      <c r="C619" s="7"/>
    </row>
    <row r="620" spans="1:3" ht="15.75" thickBot="1" x14ac:dyDescent="0.3">
      <c r="A620" s="2"/>
      <c r="B620" s="7"/>
      <c r="C620" s="7"/>
    </row>
    <row r="621" spans="1:3" ht="15.75" thickBot="1" x14ac:dyDescent="0.3">
      <c r="A621" s="2"/>
      <c r="B621" s="7"/>
      <c r="C621" s="7"/>
    </row>
    <row r="622" spans="1:3" ht="15.75" thickBot="1" x14ac:dyDescent="0.3">
      <c r="A622" s="2"/>
      <c r="B622" s="7"/>
      <c r="C622" s="7"/>
    </row>
    <row r="623" spans="1:3" ht="15.75" thickBot="1" x14ac:dyDescent="0.3">
      <c r="A623" s="2"/>
      <c r="B623" s="7"/>
      <c r="C623" s="7"/>
    </row>
    <row r="624" spans="1:3" ht="15.75" thickBot="1" x14ac:dyDescent="0.3">
      <c r="A624" s="2"/>
      <c r="B624" s="7"/>
      <c r="C624" s="7"/>
    </row>
    <row r="625" spans="1:3" ht="15.75" thickBot="1" x14ac:dyDescent="0.3">
      <c r="A625" s="2"/>
      <c r="B625" s="7"/>
      <c r="C625" s="7"/>
    </row>
    <row r="626" spans="1:3" ht="15.75" thickBot="1" x14ac:dyDescent="0.3">
      <c r="A626" s="2"/>
      <c r="B626" s="7"/>
      <c r="C626" s="7"/>
    </row>
    <row r="627" spans="1:3" ht="15.75" thickBot="1" x14ac:dyDescent="0.3">
      <c r="A627" s="2"/>
      <c r="B627" s="7"/>
      <c r="C627" s="7"/>
    </row>
    <row r="628" spans="1:3" ht="15.75" thickBot="1" x14ac:dyDescent="0.3">
      <c r="A628" s="2"/>
      <c r="B628" s="7"/>
      <c r="C628" s="7"/>
    </row>
    <row r="629" spans="1:3" ht="15.75" thickBot="1" x14ac:dyDescent="0.3">
      <c r="A629" s="2"/>
      <c r="B629" s="7"/>
      <c r="C629" s="7"/>
    </row>
    <row r="630" spans="1:3" ht="15.75" thickBot="1" x14ac:dyDescent="0.3">
      <c r="A630" s="2"/>
      <c r="B630" s="7"/>
      <c r="C630" s="7"/>
    </row>
    <row r="631" spans="1:3" ht="15.75" thickBot="1" x14ac:dyDescent="0.3">
      <c r="A631" s="2"/>
      <c r="B631" s="7"/>
      <c r="C631" s="7"/>
    </row>
    <row r="632" spans="1:3" ht="15.75" thickBot="1" x14ac:dyDescent="0.3">
      <c r="A632" s="2"/>
      <c r="B632" s="7"/>
      <c r="C632" s="7"/>
    </row>
    <row r="633" spans="1:3" ht="15.75" thickBot="1" x14ac:dyDescent="0.3">
      <c r="A633" s="2"/>
      <c r="B633" s="7"/>
      <c r="C633" s="7"/>
    </row>
    <row r="634" spans="1:3" ht="15.75" thickBot="1" x14ac:dyDescent="0.3">
      <c r="A634" s="2"/>
      <c r="B634" s="7"/>
      <c r="C634" s="7"/>
    </row>
    <row r="635" spans="1:3" ht="15.75" thickBot="1" x14ac:dyDescent="0.3">
      <c r="A635" s="2"/>
      <c r="B635" s="7"/>
      <c r="C635" s="7"/>
    </row>
    <row r="636" spans="1:3" ht="15.75" thickBot="1" x14ac:dyDescent="0.3">
      <c r="A636" s="2"/>
      <c r="B636" s="7"/>
      <c r="C636" s="7"/>
    </row>
    <row r="637" spans="1:3" ht="15.75" thickBot="1" x14ac:dyDescent="0.3">
      <c r="A637" s="2"/>
      <c r="B637" s="7"/>
      <c r="C637" s="7"/>
    </row>
    <row r="638" spans="1:3" ht="15.75" thickBot="1" x14ac:dyDescent="0.3">
      <c r="A638" s="2"/>
      <c r="B638" s="7"/>
      <c r="C638" s="7"/>
    </row>
    <row r="639" spans="1:3" ht="15.75" thickBot="1" x14ac:dyDescent="0.3">
      <c r="A639" s="2"/>
      <c r="B639" s="7"/>
      <c r="C639" s="7"/>
    </row>
    <row r="640" spans="1:3" ht="15.75" thickBot="1" x14ac:dyDescent="0.3">
      <c r="A640" s="2"/>
      <c r="B640" s="7"/>
      <c r="C640" s="7"/>
    </row>
    <row r="641" spans="1:3" ht="15.75" thickBot="1" x14ac:dyDescent="0.3">
      <c r="A641" s="2"/>
      <c r="B641" s="7"/>
      <c r="C641" s="7"/>
    </row>
    <row r="642" spans="1:3" ht="15.75" thickBot="1" x14ac:dyDescent="0.3">
      <c r="A642" s="2"/>
      <c r="B642" s="7"/>
      <c r="C642" s="7"/>
    </row>
    <row r="643" spans="1:3" ht="15.75" thickBot="1" x14ac:dyDescent="0.3">
      <c r="A643" s="2"/>
      <c r="B643" s="7"/>
      <c r="C643" s="7"/>
    </row>
    <row r="644" spans="1:3" ht="15.75" thickBot="1" x14ac:dyDescent="0.3">
      <c r="A644" s="2"/>
      <c r="B644" s="7"/>
      <c r="C644" s="7"/>
    </row>
    <row r="645" spans="1:3" ht="15.75" thickBot="1" x14ac:dyDescent="0.3">
      <c r="A645" s="2"/>
      <c r="B645" s="7"/>
      <c r="C645" s="7"/>
    </row>
    <row r="646" spans="1:3" ht="15.75" thickBot="1" x14ac:dyDescent="0.3">
      <c r="A646" s="2"/>
      <c r="B646" s="7"/>
      <c r="C646" s="7"/>
    </row>
    <row r="647" spans="1:3" ht="15.75" thickBot="1" x14ac:dyDescent="0.3">
      <c r="A647" s="2"/>
      <c r="B647" s="7"/>
      <c r="C647" s="7"/>
    </row>
    <row r="648" spans="1:3" ht="15.75" thickBot="1" x14ac:dyDescent="0.3">
      <c r="A648" s="2"/>
      <c r="B648" s="7"/>
      <c r="C648" s="7"/>
    </row>
    <row r="649" spans="1:3" ht="15.75" thickBot="1" x14ac:dyDescent="0.3">
      <c r="A649" s="2"/>
      <c r="B649" s="7"/>
      <c r="C649" s="7"/>
    </row>
    <row r="650" spans="1:3" ht="15.75" thickBot="1" x14ac:dyDescent="0.3">
      <c r="A650" s="2"/>
      <c r="B650" s="7"/>
      <c r="C650" s="7"/>
    </row>
    <row r="651" spans="1:3" ht="15.75" thickBot="1" x14ac:dyDescent="0.3">
      <c r="A651" s="2"/>
      <c r="B651" s="7"/>
      <c r="C651" s="7"/>
    </row>
    <row r="652" spans="1:3" ht="15.75" thickBot="1" x14ac:dyDescent="0.3">
      <c r="A652" s="2"/>
      <c r="B652" s="7"/>
      <c r="C652" s="7"/>
    </row>
    <row r="653" spans="1:3" ht="15.75" thickBot="1" x14ac:dyDescent="0.3">
      <c r="A653" s="2"/>
      <c r="B653" s="7"/>
      <c r="C653" s="7"/>
    </row>
    <row r="654" spans="1:3" ht="15.75" thickBot="1" x14ac:dyDescent="0.3">
      <c r="A654" s="2"/>
      <c r="B654" s="7"/>
      <c r="C654" s="7"/>
    </row>
    <row r="655" spans="1:3" ht="15.75" thickBot="1" x14ac:dyDescent="0.3">
      <c r="A655" s="2"/>
      <c r="B655" s="7"/>
      <c r="C655" s="7"/>
    </row>
    <row r="656" spans="1:3" ht="15.75" thickBot="1" x14ac:dyDescent="0.3">
      <c r="A656" s="2"/>
      <c r="B656" s="7"/>
      <c r="C656" s="7"/>
    </row>
    <row r="657" spans="1:3" ht="15.75" thickBot="1" x14ac:dyDescent="0.3">
      <c r="A657" s="2"/>
      <c r="B657" s="7"/>
      <c r="C657" s="7"/>
    </row>
    <row r="658" spans="1:3" ht="15.75" thickBot="1" x14ac:dyDescent="0.3">
      <c r="A658" s="2"/>
      <c r="B658" s="7"/>
      <c r="C658" s="7"/>
    </row>
    <row r="659" spans="1:3" ht="15.75" thickBot="1" x14ac:dyDescent="0.3">
      <c r="A659" s="2"/>
      <c r="B659" s="7"/>
      <c r="C659" s="7"/>
    </row>
    <row r="660" spans="1:3" ht="15.75" thickBot="1" x14ac:dyDescent="0.3">
      <c r="A660" s="2"/>
      <c r="B660" s="7"/>
      <c r="C660" s="7"/>
    </row>
    <row r="661" spans="1:3" ht="15.75" thickBot="1" x14ac:dyDescent="0.3">
      <c r="A661" s="2"/>
      <c r="B661" s="7"/>
      <c r="C661" s="7"/>
    </row>
    <row r="662" spans="1:3" ht="15.75" thickBot="1" x14ac:dyDescent="0.3">
      <c r="A662" s="2"/>
      <c r="B662" s="7"/>
      <c r="C662" s="7"/>
    </row>
    <row r="663" spans="1:3" ht="15.75" thickBot="1" x14ac:dyDescent="0.3">
      <c r="A663" s="2"/>
      <c r="B663" s="7"/>
      <c r="C663" s="7"/>
    </row>
    <row r="664" spans="1:3" ht="15.75" thickBot="1" x14ac:dyDescent="0.3">
      <c r="A664" s="2"/>
      <c r="B664" s="7"/>
      <c r="C664" s="7"/>
    </row>
    <row r="665" spans="1:3" ht="15.75" thickBot="1" x14ac:dyDescent="0.3">
      <c r="A665" s="2"/>
      <c r="B665" s="7"/>
      <c r="C665" s="7"/>
    </row>
    <row r="666" spans="1:3" ht="15.75" thickBot="1" x14ac:dyDescent="0.3">
      <c r="A666" s="2"/>
      <c r="B666" s="7"/>
      <c r="C666" s="7"/>
    </row>
    <row r="667" spans="1:3" ht="15.75" thickBot="1" x14ac:dyDescent="0.3">
      <c r="A667" s="2"/>
      <c r="B667" s="7"/>
      <c r="C667" s="7"/>
    </row>
    <row r="668" spans="1:3" ht="15.75" thickBot="1" x14ac:dyDescent="0.3">
      <c r="A668" s="2"/>
      <c r="B668" s="7"/>
      <c r="C668" s="7"/>
    </row>
    <row r="669" spans="1:3" ht="15.75" thickBot="1" x14ac:dyDescent="0.3">
      <c r="A669" s="2"/>
      <c r="B669" s="7"/>
      <c r="C669" s="7"/>
    </row>
    <row r="670" spans="1:3" ht="15.75" thickBot="1" x14ac:dyDescent="0.3">
      <c r="A670" s="2"/>
      <c r="B670" s="7"/>
      <c r="C670" s="7"/>
    </row>
    <row r="671" spans="1:3" ht="15.75" thickBot="1" x14ac:dyDescent="0.3">
      <c r="A671" s="2"/>
      <c r="B671" s="7"/>
      <c r="C671" s="7"/>
    </row>
    <row r="672" spans="1:3" ht="15.75" thickBot="1" x14ac:dyDescent="0.3">
      <c r="A672" s="2"/>
      <c r="B672" s="7"/>
      <c r="C672" s="7"/>
    </row>
    <row r="673" spans="1:3" ht="15.75" thickBot="1" x14ac:dyDescent="0.3">
      <c r="A673" s="2"/>
      <c r="B673" s="7"/>
      <c r="C673" s="7"/>
    </row>
    <row r="674" spans="1:3" ht="15.75" thickBot="1" x14ac:dyDescent="0.3">
      <c r="A674" s="2"/>
      <c r="B674" s="7"/>
      <c r="C674" s="7"/>
    </row>
    <row r="675" spans="1:3" ht="15.75" thickBot="1" x14ac:dyDescent="0.3">
      <c r="A675" s="2"/>
      <c r="B675" s="7"/>
      <c r="C675" s="7"/>
    </row>
    <row r="676" spans="1:3" ht="15.75" thickBot="1" x14ac:dyDescent="0.3">
      <c r="A676" s="2"/>
      <c r="B676" s="7"/>
      <c r="C676" s="7"/>
    </row>
    <row r="677" spans="1:3" ht="15.75" thickBot="1" x14ac:dyDescent="0.3">
      <c r="A677" s="2"/>
      <c r="B677" s="7"/>
      <c r="C677" s="7"/>
    </row>
    <row r="678" spans="1:3" ht="15.75" thickBot="1" x14ac:dyDescent="0.3">
      <c r="A678" s="2"/>
      <c r="B678" s="7"/>
      <c r="C678" s="7"/>
    </row>
    <row r="679" spans="1:3" ht="15.75" thickBot="1" x14ac:dyDescent="0.3">
      <c r="A679" s="2"/>
      <c r="B679" s="7"/>
      <c r="C679" s="7"/>
    </row>
    <row r="680" spans="1:3" ht="15.75" thickBot="1" x14ac:dyDescent="0.3">
      <c r="A680" s="2"/>
      <c r="B680" s="7"/>
      <c r="C680" s="7"/>
    </row>
    <row r="681" spans="1:3" ht="15.75" thickBot="1" x14ac:dyDescent="0.3">
      <c r="A681" s="2"/>
      <c r="B681" s="7"/>
      <c r="C681" s="7"/>
    </row>
    <row r="682" spans="1:3" ht="15.75" thickBot="1" x14ac:dyDescent="0.3">
      <c r="A682" s="2"/>
      <c r="B682" s="7"/>
      <c r="C682" s="7"/>
    </row>
    <row r="683" spans="1:3" ht="15.75" thickBot="1" x14ac:dyDescent="0.3">
      <c r="A683" s="2"/>
      <c r="B683" s="7"/>
      <c r="C683" s="7"/>
    </row>
    <row r="684" spans="1:3" ht="15.75" thickBot="1" x14ac:dyDescent="0.3">
      <c r="A684" s="2"/>
      <c r="B684" s="7"/>
      <c r="C684" s="7"/>
    </row>
    <row r="685" spans="1:3" ht="15.75" thickBot="1" x14ac:dyDescent="0.3">
      <c r="A685" s="2"/>
      <c r="B685" s="7"/>
      <c r="C685" s="7"/>
    </row>
    <row r="686" spans="1:3" ht="15.75" thickBot="1" x14ac:dyDescent="0.3">
      <c r="A686" s="2"/>
      <c r="B686" s="7"/>
      <c r="C686" s="7"/>
    </row>
    <row r="687" spans="1:3" ht="15.75" thickBot="1" x14ac:dyDescent="0.3">
      <c r="A687" s="2"/>
      <c r="B687" s="7"/>
      <c r="C687" s="7"/>
    </row>
    <row r="688" spans="1:3" ht="15.75" thickBot="1" x14ac:dyDescent="0.3">
      <c r="A688" s="2"/>
      <c r="B688" s="7"/>
      <c r="C688" s="7"/>
    </row>
    <row r="689" spans="1:3" ht="15.75" thickBot="1" x14ac:dyDescent="0.3">
      <c r="A689" s="2"/>
      <c r="B689" s="7"/>
      <c r="C689" s="7"/>
    </row>
    <row r="690" spans="1:3" ht="15.75" thickBot="1" x14ac:dyDescent="0.3">
      <c r="A690" s="2"/>
      <c r="B690" s="7"/>
      <c r="C690" s="7"/>
    </row>
    <row r="691" spans="1:3" ht="15.75" thickBot="1" x14ac:dyDescent="0.3">
      <c r="A691" s="2"/>
      <c r="B691" s="7"/>
      <c r="C691" s="7"/>
    </row>
    <row r="692" spans="1:3" ht="15.75" thickBot="1" x14ac:dyDescent="0.3">
      <c r="A692" s="2"/>
      <c r="B692" s="7"/>
      <c r="C692" s="7"/>
    </row>
    <row r="693" spans="1:3" ht="15.75" thickBot="1" x14ac:dyDescent="0.3">
      <c r="A693" s="2"/>
      <c r="B693" s="7"/>
      <c r="C693" s="7"/>
    </row>
    <row r="694" spans="1:3" ht="15.75" thickBot="1" x14ac:dyDescent="0.3">
      <c r="A694" s="2"/>
      <c r="B694" s="7"/>
      <c r="C694" s="7"/>
    </row>
    <row r="695" spans="1:3" ht="15.75" thickBot="1" x14ac:dyDescent="0.3">
      <c r="A695" s="2"/>
      <c r="B695" s="7"/>
      <c r="C695" s="7"/>
    </row>
    <row r="696" spans="1:3" ht="15.75" thickBot="1" x14ac:dyDescent="0.3">
      <c r="A696" s="2"/>
      <c r="B696" s="7"/>
      <c r="C696" s="7"/>
    </row>
    <row r="697" spans="1:3" ht="15.75" thickBot="1" x14ac:dyDescent="0.3">
      <c r="A697" s="2"/>
      <c r="B697" s="7"/>
      <c r="C697" s="7"/>
    </row>
    <row r="698" spans="1:3" ht="15.75" thickBot="1" x14ac:dyDescent="0.3">
      <c r="A698" s="2"/>
      <c r="B698" s="7"/>
      <c r="C698" s="7"/>
    </row>
    <row r="699" spans="1:3" ht="15.75" thickBot="1" x14ac:dyDescent="0.3">
      <c r="A699" s="2"/>
      <c r="B699" s="7"/>
      <c r="C699" s="7"/>
    </row>
    <row r="700" spans="1:3" ht="15.75" thickBot="1" x14ac:dyDescent="0.3">
      <c r="A700" s="2"/>
      <c r="B700" s="7"/>
      <c r="C700" s="7"/>
    </row>
    <row r="701" spans="1:3" ht="15.75" thickBot="1" x14ac:dyDescent="0.3">
      <c r="A701" s="2"/>
      <c r="B701" s="7"/>
      <c r="C701" s="7"/>
    </row>
    <row r="702" spans="1:3" ht="15.75" thickBot="1" x14ac:dyDescent="0.3">
      <c r="A702" s="2"/>
      <c r="B702" s="7"/>
      <c r="C702" s="7"/>
    </row>
    <row r="703" spans="1:3" ht="15.75" thickBot="1" x14ac:dyDescent="0.3">
      <c r="A703" s="2"/>
      <c r="B703" s="7"/>
      <c r="C703" s="7"/>
    </row>
    <row r="704" spans="1:3" ht="15.75" thickBot="1" x14ac:dyDescent="0.3">
      <c r="A704" s="2"/>
      <c r="B704" s="7"/>
      <c r="C704" s="7"/>
    </row>
    <row r="705" spans="1:3" ht="15.75" thickBot="1" x14ac:dyDescent="0.3">
      <c r="A705" s="2"/>
      <c r="B705" s="7"/>
      <c r="C705" s="7"/>
    </row>
    <row r="706" spans="1:3" ht="15.75" thickBot="1" x14ac:dyDescent="0.3">
      <c r="A706" s="2"/>
      <c r="B706" s="7"/>
      <c r="C706" s="7"/>
    </row>
    <row r="707" spans="1:3" ht="15.75" thickBot="1" x14ac:dyDescent="0.3">
      <c r="A707" s="2"/>
      <c r="B707" s="7"/>
      <c r="C707" s="7"/>
    </row>
    <row r="708" spans="1:3" ht="15.75" thickBot="1" x14ac:dyDescent="0.3">
      <c r="A708" s="2"/>
      <c r="B708" s="7"/>
      <c r="C708" s="7"/>
    </row>
    <row r="709" spans="1:3" ht="15.75" thickBot="1" x14ac:dyDescent="0.3">
      <c r="A709" s="2"/>
      <c r="B709" s="7"/>
      <c r="C709" s="7"/>
    </row>
    <row r="710" spans="1:3" ht="15.75" thickBot="1" x14ac:dyDescent="0.3">
      <c r="A710" s="2"/>
      <c r="B710" s="7"/>
      <c r="C710" s="7"/>
    </row>
    <row r="711" spans="1:3" ht="15.75" thickBot="1" x14ac:dyDescent="0.3">
      <c r="A711" s="2"/>
      <c r="B711" s="7"/>
      <c r="C711" s="7"/>
    </row>
    <row r="712" spans="1:3" ht="15.75" thickBot="1" x14ac:dyDescent="0.3">
      <c r="A712" s="2"/>
      <c r="B712" s="7"/>
      <c r="C712" s="7"/>
    </row>
    <row r="713" spans="1:3" ht="15.75" thickBot="1" x14ac:dyDescent="0.3">
      <c r="A713" s="2"/>
      <c r="B713" s="7"/>
      <c r="C713" s="7"/>
    </row>
    <row r="714" spans="1:3" ht="15.75" thickBot="1" x14ac:dyDescent="0.3">
      <c r="A714" s="2"/>
      <c r="B714" s="7"/>
      <c r="C714" s="7"/>
    </row>
    <row r="715" spans="1:3" ht="15.75" thickBot="1" x14ac:dyDescent="0.3">
      <c r="A715" s="2"/>
      <c r="B715" s="7"/>
      <c r="C715" s="7"/>
    </row>
    <row r="716" spans="1:3" ht="15.75" thickBot="1" x14ac:dyDescent="0.3">
      <c r="A716" s="2"/>
      <c r="B716" s="7"/>
      <c r="C716" s="7"/>
    </row>
    <row r="717" spans="1:3" ht="15.75" thickBot="1" x14ac:dyDescent="0.3">
      <c r="A717" s="2"/>
      <c r="B717" s="7"/>
      <c r="C717" s="7"/>
    </row>
    <row r="718" spans="1:3" ht="15.75" thickBot="1" x14ac:dyDescent="0.3">
      <c r="A718" s="2"/>
      <c r="B718" s="7"/>
      <c r="C718" s="7"/>
    </row>
    <row r="719" spans="1:3" ht="15.75" thickBot="1" x14ac:dyDescent="0.3">
      <c r="A719" s="2"/>
      <c r="B719" s="7"/>
      <c r="C719" s="7"/>
    </row>
    <row r="720" spans="1:3" ht="15.75" thickBot="1" x14ac:dyDescent="0.3">
      <c r="A720" s="2"/>
      <c r="B720" s="7"/>
      <c r="C720" s="7"/>
    </row>
    <row r="721" spans="1:3" ht="15.75" thickBot="1" x14ac:dyDescent="0.3">
      <c r="A721" s="2"/>
      <c r="B721" s="7"/>
      <c r="C721" s="7"/>
    </row>
    <row r="722" spans="1:3" ht="15.75" thickBot="1" x14ac:dyDescent="0.3">
      <c r="A722" s="2"/>
      <c r="B722" s="7"/>
      <c r="C722" s="7"/>
    </row>
    <row r="723" spans="1:3" ht="15.75" thickBot="1" x14ac:dyDescent="0.3">
      <c r="A723" s="2"/>
      <c r="B723" s="7"/>
      <c r="C723" s="7"/>
    </row>
    <row r="724" spans="1:3" ht="15.75" thickBot="1" x14ac:dyDescent="0.3">
      <c r="A724" s="2"/>
      <c r="B724" s="7"/>
      <c r="C724" s="7"/>
    </row>
    <row r="725" spans="1:3" ht="15.75" thickBot="1" x14ac:dyDescent="0.3">
      <c r="A725" s="2"/>
      <c r="B725" s="7"/>
      <c r="C725" s="7"/>
    </row>
    <row r="726" spans="1:3" ht="15.75" thickBot="1" x14ac:dyDescent="0.3">
      <c r="A726" s="2"/>
      <c r="B726" s="7"/>
      <c r="C726" s="7"/>
    </row>
    <row r="727" spans="1:3" ht="15.75" thickBot="1" x14ac:dyDescent="0.3">
      <c r="A727" s="2"/>
      <c r="B727" s="7"/>
      <c r="C727" s="7"/>
    </row>
    <row r="728" spans="1:3" ht="15.75" thickBot="1" x14ac:dyDescent="0.3">
      <c r="A728" s="2"/>
      <c r="B728" s="7"/>
      <c r="C728" s="7"/>
    </row>
    <row r="729" spans="1:3" ht="15.75" thickBot="1" x14ac:dyDescent="0.3">
      <c r="A729" s="2"/>
      <c r="B729" s="7"/>
      <c r="C729" s="7"/>
    </row>
    <row r="730" spans="1:3" ht="15.75" thickBot="1" x14ac:dyDescent="0.3">
      <c r="A730" s="2"/>
      <c r="B730" s="7"/>
      <c r="C730" s="7"/>
    </row>
    <row r="731" spans="1:3" ht="15.75" thickBot="1" x14ac:dyDescent="0.3">
      <c r="A731" s="2"/>
      <c r="B731" s="7"/>
      <c r="C731" s="7"/>
    </row>
    <row r="732" spans="1:3" ht="15.75" thickBot="1" x14ac:dyDescent="0.3">
      <c r="A732" s="2"/>
      <c r="B732" s="7"/>
      <c r="C732" s="7"/>
    </row>
    <row r="733" spans="1:3" ht="15.75" thickBot="1" x14ac:dyDescent="0.3">
      <c r="A733" s="2"/>
      <c r="B733" s="7"/>
      <c r="C733" s="7"/>
    </row>
    <row r="734" spans="1:3" ht="15.75" thickBot="1" x14ac:dyDescent="0.3">
      <c r="A734" s="2"/>
      <c r="B734" s="7"/>
      <c r="C734" s="7"/>
    </row>
    <row r="735" spans="1:3" ht="15.75" thickBot="1" x14ac:dyDescent="0.3">
      <c r="A735" s="2"/>
      <c r="B735" s="7"/>
      <c r="C735" s="7"/>
    </row>
    <row r="736" spans="1:3" ht="15.75" thickBot="1" x14ac:dyDescent="0.3">
      <c r="A736" s="2"/>
      <c r="B736" s="7"/>
      <c r="C736" s="7"/>
    </row>
    <row r="737" spans="1:3" ht="15.75" thickBot="1" x14ac:dyDescent="0.3">
      <c r="A737" s="2"/>
      <c r="B737" s="7"/>
      <c r="C737" s="7"/>
    </row>
    <row r="738" spans="1:3" ht="15.75" thickBot="1" x14ac:dyDescent="0.3">
      <c r="A738" s="2"/>
      <c r="B738" s="7"/>
      <c r="C738" s="7"/>
    </row>
    <row r="739" spans="1:3" ht="15.75" thickBot="1" x14ac:dyDescent="0.3">
      <c r="A739" s="2"/>
      <c r="B739" s="7"/>
      <c r="C739" s="7"/>
    </row>
    <row r="740" spans="1:3" ht="15.75" thickBot="1" x14ac:dyDescent="0.3">
      <c r="A740" s="2"/>
      <c r="B740" s="7"/>
      <c r="C740" s="7"/>
    </row>
    <row r="741" spans="1:3" ht="15.75" thickBot="1" x14ac:dyDescent="0.3">
      <c r="A741" s="2"/>
      <c r="B741" s="7"/>
      <c r="C741" s="7"/>
    </row>
    <row r="742" spans="1:3" ht="15.75" thickBot="1" x14ac:dyDescent="0.3">
      <c r="A742" s="2"/>
      <c r="B742" s="7"/>
      <c r="C742" s="7"/>
    </row>
    <row r="743" spans="1:3" ht="15.75" thickBot="1" x14ac:dyDescent="0.3">
      <c r="A743" s="2"/>
      <c r="B743" s="7"/>
      <c r="C743" s="7"/>
    </row>
    <row r="744" spans="1:3" ht="15.75" thickBot="1" x14ac:dyDescent="0.3">
      <c r="A744" s="2"/>
      <c r="B744" s="7"/>
      <c r="C744" s="7"/>
    </row>
    <row r="745" spans="1:3" ht="15.75" thickBot="1" x14ac:dyDescent="0.3">
      <c r="A745" s="2"/>
      <c r="B745" s="7"/>
      <c r="C745" s="7"/>
    </row>
    <row r="746" spans="1:3" ht="15.75" thickBot="1" x14ac:dyDescent="0.3">
      <c r="A746" s="2"/>
      <c r="B746" s="7"/>
      <c r="C746" s="7"/>
    </row>
    <row r="747" spans="1:3" ht="15.75" thickBot="1" x14ac:dyDescent="0.3">
      <c r="A747" s="2"/>
      <c r="B747" s="7"/>
      <c r="C747" s="7"/>
    </row>
    <row r="748" spans="1:3" ht="15.75" thickBot="1" x14ac:dyDescent="0.3">
      <c r="A748" s="2"/>
      <c r="B748" s="7"/>
      <c r="C748" s="7"/>
    </row>
    <row r="749" spans="1:3" ht="15.75" thickBot="1" x14ac:dyDescent="0.3">
      <c r="A749" s="2"/>
      <c r="B749" s="7"/>
      <c r="C749" s="7"/>
    </row>
    <row r="750" spans="1:3" ht="15.75" thickBot="1" x14ac:dyDescent="0.3">
      <c r="A750" s="2"/>
      <c r="B750" s="7"/>
      <c r="C750" s="7"/>
    </row>
    <row r="751" spans="1:3" ht="15.75" thickBot="1" x14ac:dyDescent="0.3">
      <c r="A751" s="2"/>
      <c r="B751" s="7"/>
      <c r="C751" s="7"/>
    </row>
    <row r="752" spans="1:3" ht="15.75" thickBot="1" x14ac:dyDescent="0.3">
      <c r="A752" s="2"/>
      <c r="B752" s="7"/>
      <c r="C752" s="7"/>
    </row>
    <row r="753" spans="1:3" ht="15.75" thickBot="1" x14ac:dyDescent="0.3">
      <c r="A753" s="2"/>
      <c r="B753" s="7"/>
      <c r="C753" s="7"/>
    </row>
    <row r="754" spans="1:3" ht="15.75" thickBot="1" x14ac:dyDescent="0.3">
      <c r="A754" s="2"/>
      <c r="B754" s="7"/>
      <c r="C754" s="7"/>
    </row>
    <row r="755" spans="1:3" ht="15.75" thickBot="1" x14ac:dyDescent="0.3">
      <c r="A755" s="2"/>
      <c r="B755" s="7"/>
      <c r="C755" s="7"/>
    </row>
    <row r="756" spans="1:3" ht="15.75" thickBot="1" x14ac:dyDescent="0.3">
      <c r="A756" s="2"/>
      <c r="B756" s="7"/>
      <c r="C756" s="7"/>
    </row>
    <row r="757" spans="1:3" ht="15.75" thickBot="1" x14ac:dyDescent="0.3">
      <c r="A757" s="2"/>
      <c r="B757" s="7"/>
      <c r="C757" s="7"/>
    </row>
    <row r="758" spans="1:3" ht="15.75" thickBot="1" x14ac:dyDescent="0.3">
      <c r="A758" s="2"/>
      <c r="B758" s="7"/>
      <c r="C758" s="7"/>
    </row>
    <row r="759" spans="1:3" ht="15.75" thickBot="1" x14ac:dyDescent="0.3">
      <c r="A759" s="2"/>
      <c r="B759" s="7"/>
      <c r="C759" s="7"/>
    </row>
    <row r="760" spans="1:3" ht="15.75" thickBot="1" x14ac:dyDescent="0.3">
      <c r="A760" s="2"/>
      <c r="B760" s="7"/>
      <c r="C760" s="7"/>
    </row>
    <row r="761" spans="1:3" ht="15.75" thickBot="1" x14ac:dyDescent="0.3">
      <c r="A761" s="2"/>
      <c r="B761" s="7"/>
      <c r="C761" s="7"/>
    </row>
    <row r="762" spans="1:3" ht="15.75" thickBot="1" x14ac:dyDescent="0.3">
      <c r="A762" s="2"/>
      <c r="B762" s="7"/>
      <c r="C762" s="7"/>
    </row>
    <row r="763" spans="1:3" ht="15.75" thickBot="1" x14ac:dyDescent="0.3">
      <c r="A763" s="2"/>
      <c r="B763" s="7"/>
      <c r="C763" s="7"/>
    </row>
    <row r="764" spans="1:3" ht="15.75" thickBot="1" x14ac:dyDescent="0.3">
      <c r="A764" s="2"/>
      <c r="B764" s="7"/>
      <c r="C764" s="7"/>
    </row>
    <row r="765" spans="1:3" ht="15.75" thickBot="1" x14ac:dyDescent="0.3">
      <c r="A765" s="2"/>
      <c r="B765" s="7"/>
      <c r="C765" s="7"/>
    </row>
    <row r="766" spans="1:3" ht="15.75" thickBot="1" x14ac:dyDescent="0.3">
      <c r="A766" s="2"/>
      <c r="B766" s="7"/>
      <c r="C766" s="7"/>
    </row>
    <row r="767" spans="1:3" ht="15.75" thickBot="1" x14ac:dyDescent="0.3">
      <c r="A767" s="2"/>
      <c r="B767" s="7"/>
      <c r="C767" s="7"/>
    </row>
    <row r="768" spans="1:3" ht="15.75" thickBot="1" x14ac:dyDescent="0.3">
      <c r="A768" s="2"/>
      <c r="B768" s="7"/>
      <c r="C768" s="7"/>
    </row>
    <row r="769" spans="1:3" ht="15.75" thickBot="1" x14ac:dyDescent="0.3">
      <c r="A769" s="2"/>
      <c r="B769" s="7"/>
      <c r="C769" s="7"/>
    </row>
    <row r="770" spans="1:3" ht="15.75" thickBot="1" x14ac:dyDescent="0.3">
      <c r="A770" s="2"/>
      <c r="B770" s="7"/>
      <c r="C770" s="7"/>
    </row>
    <row r="771" spans="1:3" ht="15.75" thickBot="1" x14ac:dyDescent="0.3">
      <c r="A771" s="2"/>
      <c r="B771" s="7"/>
      <c r="C771" s="7"/>
    </row>
    <row r="772" spans="1:3" ht="15.75" thickBot="1" x14ac:dyDescent="0.3">
      <c r="A772" s="2"/>
      <c r="B772" s="7"/>
      <c r="C772" s="7"/>
    </row>
    <row r="773" spans="1:3" ht="15.75" thickBot="1" x14ac:dyDescent="0.3">
      <c r="A773" s="2"/>
      <c r="B773" s="7"/>
      <c r="C773" s="7"/>
    </row>
    <row r="774" spans="1:3" ht="15.75" thickBot="1" x14ac:dyDescent="0.3">
      <c r="A774" s="2"/>
      <c r="B774" s="7"/>
      <c r="C774" s="7"/>
    </row>
    <row r="775" spans="1:3" ht="15.75" thickBot="1" x14ac:dyDescent="0.3">
      <c r="A775" s="2"/>
      <c r="B775" s="7"/>
      <c r="C775" s="7"/>
    </row>
    <row r="776" spans="1:3" ht="15.75" thickBot="1" x14ac:dyDescent="0.3">
      <c r="A776" s="2"/>
      <c r="B776" s="7"/>
      <c r="C776" s="7"/>
    </row>
    <row r="777" spans="1:3" ht="15.75" thickBot="1" x14ac:dyDescent="0.3">
      <c r="A777" s="2"/>
      <c r="B777" s="7"/>
      <c r="C777" s="7"/>
    </row>
    <row r="778" spans="1:3" ht="15.75" thickBot="1" x14ac:dyDescent="0.3">
      <c r="A778" s="2"/>
      <c r="B778" s="7"/>
      <c r="C778" s="7"/>
    </row>
    <row r="779" spans="1:3" ht="15.75" thickBot="1" x14ac:dyDescent="0.3">
      <c r="A779" s="2"/>
      <c r="B779" s="7"/>
      <c r="C779" s="7"/>
    </row>
    <row r="780" spans="1:3" ht="15.75" thickBot="1" x14ac:dyDescent="0.3">
      <c r="A780" s="2"/>
      <c r="B780" s="7"/>
      <c r="C780" s="7"/>
    </row>
    <row r="781" spans="1:3" ht="15.75" thickBot="1" x14ac:dyDescent="0.3">
      <c r="A781" s="2"/>
      <c r="B781" s="7"/>
      <c r="C781" s="7"/>
    </row>
    <row r="782" spans="1:3" ht="15.75" thickBot="1" x14ac:dyDescent="0.3">
      <c r="A782" s="2"/>
      <c r="B782" s="7"/>
      <c r="C782" s="7"/>
    </row>
    <row r="783" spans="1:3" ht="15.75" thickBot="1" x14ac:dyDescent="0.3">
      <c r="A783" s="2"/>
      <c r="B783" s="7"/>
      <c r="C783" s="7"/>
    </row>
    <row r="784" spans="1:3" ht="15.75" thickBot="1" x14ac:dyDescent="0.3">
      <c r="A784" s="2"/>
      <c r="B784" s="7"/>
      <c r="C784" s="7"/>
    </row>
    <row r="785" spans="1:3" ht="15.75" thickBot="1" x14ac:dyDescent="0.3">
      <c r="A785" s="2"/>
      <c r="B785" s="7"/>
      <c r="C785" s="7"/>
    </row>
    <row r="786" spans="1:3" ht="15.75" thickBot="1" x14ac:dyDescent="0.3">
      <c r="A786" s="2"/>
      <c r="B786" s="7"/>
      <c r="C786" s="7"/>
    </row>
    <row r="787" spans="1:3" ht="15.75" thickBot="1" x14ac:dyDescent="0.3">
      <c r="A787" s="2"/>
      <c r="B787" s="7"/>
      <c r="C787" s="7"/>
    </row>
    <row r="788" spans="1:3" ht="15.75" thickBot="1" x14ac:dyDescent="0.3">
      <c r="A788" s="2"/>
      <c r="B788" s="7"/>
      <c r="C788" s="7"/>
    </row>
    <row r="789" spans="1:3" ht="15.75" thickBot="1" x14ac:dyDescent="0.3">
      <c r="A789" s="2"/>
      <c r="B789" s="7"/>
      <c r="C789" s="7"/>
    </row>
    <row r="790" spans="1:3" ht="15.75" thickBot="1" x14ac:dyDescent="0.3">
      <c r="A790" s="2"/>
      <c r="B790" s="7"/>
      <c r="C790" s="7"/>
    </row>
    <row r="791" spans="1:3" ht="15.75" thickBot="1" x14ac:dyDescent="0.3">
      <c r="A791" s="2"/>
      <c r="B791" s="7"/>
      <c r="C791" s="7"/>
    </row>
    <row r="792" spans="1:3" ht="15.75" thickBot="1" x14ac:dyDescent="0.3">
      <c r="A792" s="2"/>
      <c r="B792" s="7"/>
      <c r="C792" s="7"/>
    </row>
    <row r="793" spans="1:3" ht="15.75" thickBot="1" x14ac:dyDescent="0.3">
      <c r="A793" s="2"/>
      <c r="B793" s="7"/>
      <c r="C793" s="7"/>
    </row>
    <row r="794" spans="1:3" ht="15.75" thickBot="1" x14ac:dyDescent="0.3">
      <c r="A794" s="2"/>
      <c r="B794" s="7"/>
      <c r="C794" s="7"/>
    </row>
    <row r="795" spans="1:3" ht="15.75" thickBot="1" x14ac:dyDescent="0.3">
      <c r="A795" s="2"/>
      <c r="B795" s="7"/>
      <c r="C795" s="7"/>
    </row>
    <row r="796" spans="1:3" ht="15.75" thickBot="1" x14ac:dyDescent="0.3">
      <c r="A796" s="2"/>
      <c r="B796" s="7"/>
      <c r="C796" s="7"/>
    </row>
    <row r="797" spans="1:3" ht="15.75" thickBot="1" x14ac:dyDescent="0.3">
      <c r="A797" s="2"/>
      <c r="B797" s="7"/>
      <c r="C797" s="7"/>
    </row>
    <row r="798" spans="1:3" ht="15.75" thickBot="1" x14ac:dyDescent="0.3">
      <c r="A798" s="2"/>
      <c r="B798" s="7"/>
      <c r="C798" s="7"/>
    </row>
    <row r="799" spans="1:3" ht="15.75" thickBot="1" x14ac:dyDescent="0.3">
      <c r="A799" s="2"/>
      <c r="B799" s="7"/>
      <c r="C799" s="7"/>
    </row>
    <row r="800" spans="1:3" ht="15.75" thickBot="1" x14ac:dyDescent="0.3">
      <c r="A800" s="2"/>
      <c r="B800" s="7"/>
      <c r="C800" s="7"/>
    </row>
    <row r="801" spans="1:3" ht="15.75" thickBot="1" x14ac:dyDescent="0.3">
      <c r="A801" s="2"/>
      <c r="B801" s="7"/>
      <c r="C801" s="7"/>
    </row>
    <row r="802" spans="1:3" ht="15.75" thickBot="1" x14ac:dyDescent="0.3">
      <c r="A802" s="2"/>
      <c r="B802" s="7"/>
      <c r="C802" s="7"/>
    </row>
    <row r="803" spans="1:3" ht="15.75" thickBot="1" x14ac:dyDescent="0.3">
      <c r="A803" s="2"/>
      <c r="B803" s="7"/>
      <c r="C803" s="7"/>
    </row>
    <row r="804" spans="1:3" ht="15.75" thickBot="1" x14ac:dyDescent="0.3">
      <c r="A804" s="2"/>
      <c r="B804" s="7"/>
      <c r="C804" s="7"/>
    </row>
    <row r="805" spans="1:3" ht="15.75" thickBot="1" x14ac:dyDescent="0.3">
      <c r="A805" s="2"/>
      <c r="B805" s="7"/>
      <c r="C805" s="7"/>
    </row>
    <row r="806" spans="1:3" ht="15.75" thickBot="1" x14ac:dyDescent="0.3">
      <c r="A806" s="2"/>
      <c r="B806" s="7"/>
      <c r="C806" s="7"/>
    </row>
    <row r="807" spans="1:3" ht="15.75" thickBot="1" x14ac:dyDescent="0.3">
      <c r="A807" s="2"/>
      <c r="B807" s="7"/>
      <c r="C807" s="7"/>
    </row>
    <row r="808" spans="1:3" ht="15.75" thickBot="1" x14ac:dyDescent="0.3">
      <c r="A808" s="2"/>
      <c r="B808" s="7"/>
      <c r="C808" s="7"/>
    </row>
    <row r="809" spans="1:3" ht="15.75" thickBot="1" x14ac:dyDescent="0.3">
      <c r="A809" s="2"/>
      <c r="B809" s="7"/>
      <c r="C809" s="7"/>
    </row>
    <row r="810" spans="1:3" ht="15.75" thickBot="1" x14ac:dyDescent="0.3">
      <c r="A810" s="2"/>
      <c r="B810" s="7"/>
      <c r="C810" s="7"/>
    </row>
    <row r="811" spans="1:3" ht="15.75" thickBot="1" x14ac:dyDescent="0.3">
      <c r="A811" s="2"/>
      <c r="B811" s="7"/>
      <c r="C811" s="7"/>
    </row>
    <row r="812" spans="1:3" ht="15.75" thickBot="1" x14ac:dyDescent="0.3">
      <c r="A812" s="2"/>
      <c r="B812" s="7"/>
      <c r="C812" s="7"/>
    </row>
    <row r="813" spans="1:3" ht="15.75" thickBot="1" x14ac:dyDescent="0.3">
      <c r="A813" s="2"/>
      <c r="B813" s="7"/>
      <c r="C813" s="7"/>
    </row>
    <row r="814" spans="1:3" ht="15.75" thickBot="1" x14ac:dyDescent="0.3">
      <c r="A814" s="2"/>
      <c r="B814" s="7"/>
      <c r="C814" s="7"/>
    </row>
    <row r="815" spans="1:3" ht="15.75" thickBot="1" x14ac:dyDescent="0.3">
      <c r="A815" s="2"/>
      <c r="B815" s="7"/>
      <c r="C815" s="7"/>
    </row>
    <row r="816" spans="1:3" ht="15.75" thickBot="1" x14ac:dyDescent="0.3">
      <c r="A816" s="2"/>
      <c r="B816" s="7"/>
      <c r="C816" s="7"/>
    </row>
    <row r="817" spans="1:3" ht="15.75" thickBot="1" x14ac:dyDescent="0.3">
      <c r="A817" s="2"/>
      <c r="B817" s="7"/>
      <c r="C817" s="7"/>
    </row>
    <row r="818" spans="1:3" ht="15.75" thickBot="1" x14ac:dyDescent="0.3">
      <c r="A818" s="2"/>
      <c r="B818" s="7"/>
      <c r="C818" s="7"/>
    </row>
    <row r="819" spans="1:3" ht="15.75" thickBot="1" x14ac:dyDescent="0.3">
      <c r="A819" s="2"/>
      <c r="B819" s="7"/>
      <c r="C819" s="7"/>
    </row>
    <row r="820" spans="1:3" ht="15.75" thickBot="1" x14ac:dyDescent="0.3">
      <c r="A820" s="2"/>
      <c r="B820" s="7"/>
      <c r="C820" s="7"/>
    </row>
    <row r="821" spans="1:3" ht="15.75" thickBot="1" x14ac:dyDescent="0.3">
      <c r="A821" s="2"/>
      <c r="B821" s="7"/>
      <c r="C821" s="7"/>
    </row>
    <row r="822" spans="1:3" ht="15.75" thickBot="1" x14ac:dyDescent="0.3">
      <c r="A822" s="2"/>
      <c r="B822" s="7"/>
      <c r="C822" s="7"/>
    </row>
    <row r="823" spans="1:3" ht="15.75" thickBot="1" x14ac:dyDescent="0.3">
      <c r="A823" s="2"/>
      <c r="B823" s="7"/>
      <c r="C823" s="7"/>
    </row>
    <row r="824" spans="1:3" ht="15.75" thickBot="1" x14ac:dyDescent="0.3">
      <c r="A824" s="2"/>
      <c r="B824" s="7"/>
      <c r="C824" s="7"/>
    </row>
    <row r="825" spans="1:3" ht="15.75" thickBot="1" x14ac:dyDescent="0.3">
      <c r="A825" s="2"/>
      <c r="B825" s="7"/>
      <c r="C825" s="7"/>
    </row>
    <row r="826" spans="1:3" ht="15.75" thickBot="1" x14ac:dyDescent="0.3">
      <c r="A826" s="2"/>
      <c r="B826" s="7"/>
      <c r="C826" s="7"/>
    </row>
    <row r="827" spans="1:3" ht="15.75" thickBot="1" x14ac:dyDescent="0.3">
      <c r="A827" s="2"/>
      <c r="B827" s="7"/>
      <c r="C827" s="7"/>
    </row>
    <row r="828" spans="1:3" ht="15.75" thickBot="1" x14ac:dyDescent="0.3">
      <c r="A828" s="2"/>
      <c r="B828" s="7"/>
      <c r="C828" s="7"/>
    </row>
    <row r="829" spans="1:3" ht="15.75" thickBot="1" x14ac:dyDescent="0.3">
      <c r="A829" s="2"/>
      <c r="B829" s="7"/>
      <c r="C829" s="7"/>
    </row>
    <row r="830" spans="1:3" ht="15.75" thickBot="1" x14ac:dyDescent="0.3">
      <c r="A830" s="2"/>
      <c r="B830" s="7"/>
      <c r="C830" s="7"/>
    </row>
    <row r="831" spans="1:3" ht="15.75" thickBot="1" x14ac:dyDescent="0.3">
      <c r="A831" s="2"/>
      <c r="B831" s="7"/>
      <c r="C831" s="7"/>
    </row>
    <row r="832" spans="1:3" ht="15.75" thickBot="1" x14ac:dyDescent="0.3">
      <c r="A832" s="2"/>
      <c r="B832" s="7"/>
      <c r="C832" s="7"/>
    </row>
    <row r="833" spans="1:3" ht="15.75" thickBot="1" x14ac:dyDescent="0.3">
      <c r="A833" s="2"/>
      <c r="B833" s="7"/>
      <c r="C833" s="7"/>
    </row>
    <row r="834" spans="1:3" ht="15.75" thickBot="1" x14ac:dyDescent="0.3">
      <c r="A834" s="2"/>
      <c r="B834" s="7"/>
      <c r="C834" s="7"/>
    </row>
    <row r="835" spans="1:3" ht="15.75" thickBot="1" x14ac:dyDescent="0.3">
      <c r="A835" s="2"/>
      <c r="B835" s="7"/>
      <c r="C835" s="7"/>
    </row>
    <row r="836" spans="1:3" ht="15.75" thickBot="1" x14ac:dyDescent="0.3">
      <c r="A836" s="2"/>
      <c r="B836" s="7"/>
      <c r="C836" s="7"/>
    </row>
    <row r="837" spans="1:3" ht="15.75" thickBot="1" x14ac:dyDescent="0.3">
      <c r="A837" s="2"/>
      <c r="B837" s="7"/>
      <c r="C837" s="7"/>
    </row>
    <row r="838" spans="1:3" ht="15.75" thickBot="1" x14ac:dyDescent="0.3">
      <c r="A838" s="2"/>
      <c r="B838" s="7"/>
      <c r="C838" s="7"/>
    </row>
    <row r="839" spans="1:3" ht="15.75" thickBot="1" x14ac:dyDescent="0.3">
      <c r="A839" s="2"/>
      <c r="B839" s="7"/>
      <c r="C839" s="7"/>
    </row>
    <row r="840" spans="1:3" ht="15.75" thickBot="1" x14ac:dyDescent="0.3">
      <c r="A840" s="2"/>
      <c r="B840" s="7"/>
      <c r="C840" s="7"/>
    </row>
    <row r="841" spans="1:3" ht="15.75" thickBot="1" x14ac:dyDescent="0.3">
      <c r="A841" s="2"/>
      <c r="B841" s="7"/>
      <c r="C841" s="7"/>
    </row>
    <row r="842" spans="1:3" ht="15.75" thickBot="1" x14ac:dyDescent="0.3">
      <c r="A842" s="2"/>
      <c r="B842" s="7"/>
      <c r="C842" s="7"/>
    </row>
    <row r="843" spans="1:3" ht="15.75" thickBot="1" x14ac:dyDescent="0.3">
      <c r="A843" s="2"/>
      <c r="B843" s="7"/>
      <c r="C843" s="7"/>
    </row>
    <row r="844" spans="1:3" ht="15.75" thickBot="1" x14ac:dyDescent="0.3">
      <c r="A844" s="2"/>
      <c r="B844" s="7"/>
      <c r="C844" s="7"/>
    </row>
    <row r="845" spans="1:3" ht="15.75" thickBot="1" x14ac:dyDescent="0.3">
      <c r="A845" s="2"/>
      <c r="B845" s="7"/>
      <c r="C845" s="7"/>
    </row>
    <row r="846" spans="1:3" ht="15.75" thickBot="1" x14ac:dyDescent="0.3">
      <c r="A846" s="2"/>
      <c r="B846" s="7"/>
      <c r="C846" s="7"/>
    </row>
    <row r="847" spans="1:3" ht="15.75" thickBot="1" x14ac:dyDescent="0.3">
      <c r="A847" s="2"/>
      <c r="B847" s="7"/>
      <c r="C847" s="7"/>
    </row>
    <row r="848" spans="1:3" ht="15.75" thickBot="1" x14ac:dyDescent="0.3">
      <c r="A848" s="2"/>
      <c r="B848" s="7"/>
      <c r="C848" s="7"/>
    </row>
    <row r="849" spans="1:3" ht="15.75" thickBot="1" x14ac:dyDescent="0.3">
      <c r="A849" s="2"/>
      <c r="B849" s="7"/>
      <c r="C849" s="7"/>
    </row>
    <row r="850" spans="1:3" ht="15.75" thickBot="1" x14ac:dyDescent="0.3">
      <c r="A850" s="2"/>
      <c r="B850" s="7"/>
      <c r="C850" s="7"/>
    </row>
    <row r="851" spans="1:3" ht="15.75" thickBot="1" x14ac:dyDescent="0.3">
      <c r="A851" s="2"/>
      <c r="B851" s="7"/>
      <c r="C851" s="7"/>
    </row>
    <row r="852" spans="1:3" ht="15.75" thickBot="1" x14ac:dyDescent="0.3">
      <c r="A852" s="2"/>
      <c r="B852" s="7"/>
      <c r="C852" s="7"/>
    </row>
    <row r="853" spans="1:3" ht="15.75" thickBot="1" x14ac:dyDescent="0.3">
      <c r="A853" s="2"/>
      <c r="B853" s="7"/>
      <c r="C853" s="7"/>
    </row>
    <row r="854" spans="1:3" ht="15.75" thickBot="1" x14ac:dyDescent="0.3">
      <c r="A854" s="2"/>
      <c r="B854" s="7"/>
      <c r="C854" s="7"/>
    </row>
    <row r="855" spans="1:3" ht="15.75" thickBot="1" x14ac:dyDescent="0.3">
      <c r="A855" s="2"/>
      <c r="B855" s="7"/>
      <c r="C855" s="7"/>
    </row>
    <row r="856" spans="1:3" ht="15.75" thickBot="1" x14ac:dyDescent="0.3">
      <c r="A856" s="2"/>
      <c r="B856" s="7"/>
      <c r="C856" s="7"/>
    </row>
    <row r="857" spans="1:3" ht="15.75" thickBot="1" x14ac:dyDescent="0.3">
      <c r="A857" s="2"/>
      <c r="B857" s="7"/>
      <c r="C857" s="7"/>
    </row>
    <row r="858" spans="1:3" ht="15.75" thickBot="1" x14ac:dyDescent="0.3">
      <c r="A858" s="2"/>
      <c r="B858" s="7"/>
      <c r="C858" s="7"/>
    </row>
    <row r="859" spans="1:3" ht="15.75" thickBot="1" x14ac:dyDescent="0.3">
      <c r="A859" s="2"/>
      <c r="B859" s="7"/>
      <c r="C859" s="7"/>
    </row>
    <row r="860" spans="1:3" ht="15.75" thickBot="1" x14ac:dyDescent="0.3">
      <c r="A860" s="2"/>
      <c r="B860" s="7"/>
      <c r="C860" s="7"/>
    </row>
    <row r="861" spans="1:3" ht="15.75" thickBot="1" x14ac:dyDescent="0.3">
      <c r="A861" s="2"/>
      <c r="B861" s="7"/>
      <c r="C861" s="7"/>
    </row>
    <row r="862" spans="1:3" ht="15.75" thickBot="1" x14ac:dyDescent="0.3">
      <c r="A862" s="2"/>
      <c r="B862" s="7"/>
      <c r="C862" s="7"/>
    </row>
    <row r="863" spans="1:3" ht="15.75" thickBot="1" x14ac:dyDescent="0.3">
      <c r="A863" s="2"/>
      <c r="B863" s="7"/>
      <c r="C863" s="7"/>
    </row>
    <row r="864" spans="1:3" ht="15.75" thickBot="1" x14ac:dyDescent="0.3">
      <c r="A864" s="2"/>
      <c r="B864" s="7"/>
      <c r="C864" s="7"/>
    </row>
    <row r="865" spans="1:3" ht="15.75" thickBot="1" x14ac:dyDescent="0.3">
      <c r="A865" s="2"/>
      <c r="B865" s="7"/>
      <c r="C865" s="7"/>
    </row>
    <row r="866" spans="1:3" ht="15.75" thickBot="1" x14ac:dyDescent="0.3">
      <c r="A866" s="2"/>
      <c r="B866" s="7"/>
      <c r="C866" s="7"/>
    </row>
    <row r="867" spans="1:3" ht="15.75" thickBot="1" x14ac:dyDescent="0.3">
      <c r="A867" s="2"/>
      <c r="B867" s="7"/>
      <c r="C867" s="7"/>
    </row>
    <row r="868" spans="1:3" ht="15.75" thickBot="1" x14ac:dyDescent="0.3">
      <c r="A868" s="2"/>
      <c r="B868" s="7"/>
      <c r="C868" s="7"/>
    </row>
    <row r="869" spans="1:3" ht="15.75" thickBot="1" x14ac:dyDescent="0.3">
      <c r="A869" s="2"/>
      <c r="B869" s="7"/>
      <c r="C869" s="7"/>
    </row>
    <row r="870" spans="1:3" ht="15.75" thickBot="1" x14ac:dyDescent="0.3">
      <c r="A870" s="2"/>
      <c r="B870" s="7"/>
      <c r="C870" s="7"/>
    </row>
    <row r="871" spans="1:3" ht="15.75" thickBot="1" x14ac:dyDescent="0.3">
      <c r="A871" s="2"/>
      <c r="B871" s="7"/>
      <c r="C871" s="7"/>
    </row>
    <row r="872" spans="1:3" ht="15.75" thickBot="1" x14ac:dyDescent="0.3">
      <c r="A872" s="2"/>
      <c r="B872" s="7"/>
      <c r="C872" s="7"/>
    </row>
    <row r="873" spans="1:3" ht="15.75" thickBot="1" x14ac:dyDescent="0.3">
      <c r="A873" s="2"/>
      <c r="B873" s="7"/>
      <c r="C873" s="7"/>
    </row>
  </sheetData>
  <sortState xmlns:xlrd2="http://schemas.microsoft.com/office/spreadsheetml/2017/richdata2" ref="A3:U88">
    <sortCondition ref="U88"/>
  </sortState>
  <mergeCells count="2">
    <mergeCell ref="D1:I1"/>
    <mergeCell ref="J1:U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ABC22-5973-4033-89E2-6CE0306DA679}">
  <dimension ref="A1:Z223"/>
  <sheetViews>
    <sheetView topLeftCell="A205" workbookViewId="0">
      <selection activeCell="D218" sqref="D218"/>
    </sheetView>
  </sheetViews>
  <sheetFormatPr defaultRowHeight="15" x14ac:dyDescent="0.25"/>
  <cols>
    <col min="1" max="1" width="19" customWidth="1"/>
  </cols>
  <sheetData>
    <row r="1" spans="1:22" ht="122.25" customHeight="1" thickBot="1" x14ac:dyDescent="0.3">
      <c r="A1" s="45"/>
      <c r="B1" s="47"/>
      <c r="C1" s="47"/>
      <c r="D1" s="103" t="s">
        <v>242</v>
      </c>
      <c r="E1" s="103"/>
      <c r="F1" s="103"/>
      <c r="G1" s="103"/>
      <c r="H1" s="103"/>
      <c r="I1" s="46"/>
      <c r="J1" s="102" t="s">
        <v>243</v>
      </c>
      <c r="K1" s="102"/>
      <c r="L1" s="102"/>
      <c r="M1" s="102"/>
      <c r="N1" s="102"/>
      <c r="O1" s="102"/>
      <c r="P1" s="102"/>
      <c r="Q1" s="102"/>
      <c r="R1" s="102"/>
      <c r="S1" s="48"/>
      <c r="T1" s="46"/>
      <c r="U1" s="59"/>
      <c r="V1" s="66"/>
    </row>
    <row r="2" spans="1:22" ht="78" thickBot="1" x14ac:dyDescent="0.3">
      <c r="A2" s="38" t="s">
        <v>0</v>
      </c>
      <c r="B2" s="39" t="s">
        <v>1</v>
      </c>
      <c r="C2" s="39" t="s">
        <v>2</v>
      </c>
      <c r="D2" s="40" t="s">
        <v>3</v>
      </c>
      <c r="E2" s="41" t="s">
        <v>4</v>
      </c>
      <c r="F2" s="42" t="s">
        <v>5</v>
      </c>
      <c r="G2" s="41" t="s">
        <v>6</v>
      </c>
      <c r="H2" s="41" t="s">
        <v>7</v>
      </c>
      <c r="I2" s="43" t="s">
        <v>8</v>
      </c>
      <c r="J2" s="40" t="s">
        <v>3</v>
      </c>
      <c r="K2" s="40" t="s">
        <v>9</v>
      </c>
      <c r="L2" s="41" t="s">
        <v>4</v>
      </c>
      <c r="M2" s="41" t="s">
        <v>9</v>
      </c>
      <c r="N2" s="42" t="s">
        <v>5</v>
      </c>
      <c r="O2" s="41" t="s">
        <v>9</v>
      </c>
      <c r="P2" s="41" t="s">
        <v>6</v>
      </c>
      <c r="Q2" s="44" t="s">
        <v>9</v>
      </c>
      <c r="R2" s="41" t="s">
        <v>7</v>
      </c>
      <c r="S2" s="44" t="s">
        <v>9</v>
      </c>
      <c r="T2" s="43" t="s">
        <v>8</v>
      </c>
      <c r="U2" s="43" t="s">
        <v>10</v>
      </c>
      <c r="V2" s="67"/>
    </row>
    <row r="3" spans="1:22" s="9" customFormat="1" ht="46.5" hidden="1" thickTop="1" thickBot="1" x14ac:dyDescent="0.3">
      <c r="A3" s="35" t="s">
        <v>11</v>
      </c>
      <c r="B3" s="36" t="s">
        <v>12</v>
      </c>
      <c r="C3" t="str">
        <f t="shared" ref="C3:C34" si="0">IF(IFERROR(U3, 0) &gt; 0, IF(U3&lt;75%,"&lt;75%",IF(U3&lt;90%,"75-90%",IF(U3&lt;100%,"90-99%","100%"))), "")</f>
        <v/>
      </c>
      <c r="D3" s="4">
        <v>10175</v>
      </c>
      <c r="E3" s="4">
        <v>11314</v>
      </c>
      <c r="F3" s="4">
        <v>8842</v>
      </c>
      <c r="G3" s="4">
        <v>8157</v>
      </c>
      <c r="H3" s="4">
        <v>3253</v>
      </c>
      <c r="I3" s="18">
        <f t="shared" ref="I3:I36" si="1">SUM(D3:H3)</f>
        <v>41741</v>
      </c>
      <c r="J3" s="13"/>
      <c r="K3" s="37" t="e">
        <f>SUM(J3/#REF!)</f>
        <v>#REF!</v>
      </c>
      <c r="L3" s="13"/>
      <c r="M3" s="37">
        <f t="shared" ref="M3:M34" si="2">SUM(L3/E3)</f>
        <v>0</v>
      </c>
      <c r="N3" s="13"/>
      <c r="O3" s="37">
        <f t="shared" ref="O3:O34" si="3">SUM(N3/F3)</f>
        <v>0</v>
      </c>
      <c r="P3" s="13"/>
      <c r="Q3" s="37">
        <f t="shared" ref="Q3:Q34" si="4">SUM(P3/G3)</f>
        <v>0</v>
      </c>
      <c r="R3" s="13"/>
      <c r="S3" s="37">
        <f t="shared" ref="S3:S23" si="5">SUM(R3/H3)</f>
        <v>0</v>
      </c>
      <c r="T3" s="13">
        <f t="shared" ref="T3:T34" si="6">SUM(J3+L3+N3+P3+R3)</f>
        <v>0</v>
      </c>
      <c r="U3" s="37">
        <f t="shared" ref="U3:U34" si="7">SUM(T3/I3)</f>
        <v>0</v>
      </c>
      <c r="V3" s="67"/>
    </row>
    <row r="4" spans="1:22" ht="45.75" hidden="1" thickBot="1" x14ac:dyDescent="0.3">
      <c r="A4" s="1" t="s">
        <v>13</v>
      </c>
      <c r="B4" s="5" t="s">
        <v>12</v>
      </c>
      <c r="C4" t="str">
        <f t="shared" si="0"/>
        <v/>
      </c>
      <c r="D4" s="4">
        <v>10757</v>
      </c>
      <c r="E4" s="4">
        <v>15510</v>
      </c>
      <c r="F4" s="4">
        <v>11258</v>
      </c>
      <c r="G4" s="17">
        <v>13946</v>
      </c>
      <c r="H4" s="17">
        <v>6183</v>
      </c>
      <c r="I4" s="8">
        <f t="shared" si="1"/>
        <v>57654</v>
      </c>
      <c r="J4" s="13"/>
      <c r="K4" s="16" t="e">
        <f>SUM(J4/#REF!)</f>
        <v>#REF!</v>
      </c>
      <c r="L4" s="12"/>
      <c r="M4" s="16">
        <f t="shared" si="2"/>
        <v>0</v>
      </c>
      <c r="N4" s="12"/>
      <c r="O4" s="16">
        <f t="shared" si="3"/>
        <v>0</v>
      </c>
      <c r="P4" s="12"/>
      <c r="Q4" s="16">
        <f t="shared" si="4"/>
        <v>0</v>
      </c>
      <c r="R4" s="12"/>
      <c r="S4" s="16">
        <f t="shared" si="5"/>
        <v>0</v>
      </c>
      <c r="T4" s="12">
        <f t="shared" si="6"/>
        <v>0</v>
      </c>
      <c r="U4" s="60">
        <f t="shared" si="7"/>
        <v>0</v>
      </c>
      <c r="V4" s="67"/>
    </row>
    <row r="5" spans="1:22" ht="30.75" hidden="1" thickBot="1" x14ac:dyDescent="0.3">
      <c r="A5" s="1" t="s">
        <v>14</v>
      </c>
      <c r="B5" s="5" t="s">
        <v>15</v>
      </c>
      <c r="C5" t="str">
        <f t="shared" si="0"/>
        <v/>
      </c>
      <c r="D5" s="10"/>
      <c r="E5" s="10"/>
      <c r="F5" s="10"/>
      <c r="G5" s="10"/>
      <c r="H5" s="10"/>
      <c r="I5" s="12">
        <f t="shared" si="1"/>
        <v>0</v>
      </c>
      <c r="J5" s="10"/>
      <c r="K5" s="16" t="e">
        <f>SUM(J5/#REF!)</f>
        <v>#REF!</v>
      </c>
      <c r="L5" s="12"/>
      <c r="M5" s="16" t="e">
        <f t="shared" si="2"/>
        <v>#DIV/0!</v>
      </c>
      <c r="N5" s="12"/>
      <c r="O5" s="16" t="e">
        <f t="shared" si="3"/>
        <v>#DIV/0!</v>
      </c>
      <c r="P5" s="12"/>
      <c r="Q5" s="16" t="e">
        <f t="shared" si="4"/>
        <v>#DIV/0!</v>
      </c>
      <c r="R5" s="12"/>
      <c r="S5" s="16" t="e">
        <f t="shared" si="5"/>
        <v>#DIV/0!</v>
      </c>
      <c r="T5" s="12">
        <f t="shared" si="6"/>
        <v>0</v>
      </c>
      <c r="U5" s="60" t="e">
        <f t="shared" si="7"/>
        <v>#DIV/0!</v>
      </c>
      <c r="V5" s="67"/>
    </row>
    <row r="6" spans="1:22" ht="75.75" hidden="1" thickBot="1" x14ac:dyDescent="0.3">
      <c r="A6" s="1" t="s">
        <v>18</v>
      </c>
      <c r="B6" s="5" t="s">
        <v>12</v>
      </c>
      <c r="C6" t="str">
        <f t="shared" si="0"/>
        <v/>
      </c>
      <c r="D6">
        <v>3617</v>
      </c>
      <c r="E6">
        <v>4441</v>
      </c>
      <c r="F6">
        <v>5297</v>
      </c>
      <c r="G6">
        <v>6066</v>
      </c>
      <c r="H6">
        <v>4950</v>
      </c>
      <c r="I6" s="8">
        <f t="shared" si="1"/>
        <v>24371</v>
      </c>
      <c r="J6" s="10"/>
      <c r="K6" s="16" t="e">
        <f>SUM(J6/#REF!)</f>
        <v>#REF!</v>
      </c>
      <c r="L6" s="12"/>
      <c r="M6" s="16">
        <f t="shared" si="2"/>
        <v>0</v>
      </c>
      <c r="N6" s="12"/>
      <c r="O6" s="16">
        <f t="shared" si="3"/>
        <v>0</v>
      </c>
      <c r="P6" s="12"/>
      <c r="Q6" s="16">
        <f t="shared" si="4"/>
        <v>0</v>
      </c>
      <c r="R6" s="12"/>
      <c r="S6" s="16">
        <f t="shared" si="5"/>
        <v>0</v>
      </c>
      <c r="T6" s="12">
        <f t="shared" si="6"/>
        <v>0</v>
      </c>
      <c r="U6" s="60">
        <f t="shared" si="7"/>
        <v>0</v>
      </c>
      <c r="V6" s="67"/>
    </row>
    <row r="7" spans="1:22" ht="45.75" hidden="1" thickBot="1" x14ac:dyDescent="0.3">
      <c r="A7" s="1" t="s">
        <v>19</v>
      </c>
      <c r="B7" s="5" t="s">
        <v>12</v>
      </c>
      <c r="C7" t="str">
        <f t="shared" si="0"/>
        <v/>
      </c>
      <c r="D7">
        <v>1448</v>
      </c>
      <c r="E7">
        <v>871</v>
      </c>
      <c r="F7">
        <v>1399</v>
      </c>
      <c r="G7">
        <v>3924</v>
      </c>
      <c r="H7">
        <v>3464</v>
      </c>
      <c r="I7" s="8">
        <f t="shared" si="1"/>
        <v>11106</v>
      </c>
      <c r="J7" s="10"/>
      <c r="K7" s="16" t="e">
        <f>SUM(J7/#REF!)</f>
        <v>#REF!</v>
      </c>
      <c r="L7" s="12"/>
      <c r="M7" s="16">
        <f t="shared" si="2"/>
        <v>0</v>
      </c>
      <c r="N7" s="12"/>
      <c r="O7" s="16">
        <f t="shared" si="3"/>
        <v>0</v>
      </c>
      <c r="P7" s="12"/>
      <c r="Q7" s="16">
        <f t="shared" si="4"/>
        <v>0</v>
      </c>
      <c r="R7" s="12"/>
      <c r="S7" s="16">
        <f t="shared" si="5"/>
        <v>0</v>
      </c>
      <c r="T7" s="12">
        <f t="shared" si="6"/>
        <v>0</v>
      </c>
      <c r="U7" s="60">
        <f t="shared" si="7"/>
        <v>0</v>
      </c>
      <c r="V7" s="67"/>
    </row>
    <row r="8" spans="1:22" ht="45.75" hidden="1" thickBot="1" x14ac:dyDescent="0.3">
      <c r="A8" s="1" t="s">
        <v>20</v>
      </c>
      <c r="B8" s="5"/>
      <c r="C8" t="str">
        <f t="shared" si="0"/>
        <v/>
      </c>
      <c r="I8" s="8">
        <f t="shared" si="1"/>
        <v>0</v>
      </c>
      <c r="K8" s="15" t="e">
        <f>SUM(J8/#REF!)</f>
        <v>#REF!</v>
      </c>
      <c r="L8" s="8"/>
      <c r="M8" s="15" t="e">
        <f t="shared" si="2"/>
        <v>#DIV/0!</v>
      </c>
      <c r="N8" s="8"/>
      <c r="O8" s="15" t="e">
        <f t="shared" si="3"/>
        <v>#DIV/0!</v>
      </c>
      <c r="P8" s="8"/>
      <c r="Q8" s="15" t="e">
        <f t="shared" si="4"/>
        <v>#DIV/0!</v>
      </c>
      <c r="R8" s="8"/>
      <c r="S8" s="15" t="e">
        <f t="shared" si="5"/>
        <v>#DIV/0!</v>
      </c>
      <c r="T8" s="8">
        <f t="shared" si="6"/>
        <v>0</v>
      </c>
      <c r="U8" s="61" t="e">
        <f t="shared" si="7"/>
        <v>#DIV/0!</v>
      </c>
      <c r="V8" s="67"/>
    </row>
    <row r="9" spans="1:22" ht="75.75" hidden="1" thickBot="1" x14ac:dyDescent="0.3">
      <c r="A9" s="1" t="s">
        <v>24</v>
      </c>
      <c r="B9" s="5" t="s">
        <v>12</v>
      </c>
      <c r="C9" t="str">
        <f t="shared" si="0"/>
        <v/>
      </c>
      <c r="D9">
        <v>6492</v>
      </c>
      <c r="E9">
        <v>5701</v>
      </c>
      <c r="F9">
        <v>2016</v>
      </c>
      <c r="G9">
        <v>7199</v>
      </c>
      <c r="H9">
        <v>4104</v>
      </c>
      <c r="I9" s="8">
        <f t="shared" si="1"/>
        <v>25512</v>
      </c>
      <c r="J9" s="10"/>
      <c r="K9" s="16" t="e">
        <f>SUM(J9/#REF!)</f>
        <v>#REF!</v>
      </c>
      <c r="L9" s="12"/>
      <c r="M9" s="16">
        <f t="shared" si="2"/>
        <v>0</v>
      </c>
      <c r="N9" s="12"/>
      <c r="O9" s="16">
        <f t="shared" si="3"/>
        <v>0</v>
      </c>
      <c r="P9" s="12"/>
      <c r="Q9" s="16">
        <f t="shared" si="4"/>
        <v>0</v>
      </c>
      <c r="R9" s="12"/>
      <c r="S9" s="16">
        <f t="shared" si="5"/>
        <v>0</v>
      </c>
      <c r="T9" s="12">
        <f t="shared" si="6"/>
        <v>0</v>
      </c>
      <c r="U9" s="60">
        <f t="shared" si="7"/>
        <v>0</v>
      </c>
      <c r="V9" s="67"/>
    </row>
    <row r="10" spans="1:22" ht="45.75" hidden="1" thickBot="1" x14ac:dyDescent="0.3">
      <c r="A10" s="1" t="s">
        <v>26</v>
      </c>
      <c r="B10" s="5" t="s">
        <v>12</v>
      </c>
      <c r="C10" t="str">
        <f t="shared" si="0"/>
        <v/>
      </c>
      <c r="I10" s="8">
        <f t="shared" si="1"/>
        <v>0</v>
      </c>
      <c r="K10" s="15" t="e">
        <f>SUM(J10/#REF!)</f>
        <v>#REF!</v>
      </c>
      <c r="L10" s="8"/>
      <c r="M10" s="15" t="e">
        <f t="shared" si="2"/>
        <v>#DIV/0!</v>
      </c>
      <c r="N10" s="8"/>
      <c r="O10" s="15" t="e">
        <f t="shared" si="3"/>
        <v>#DIV/0!</v>
      </c>
      <c r="P10" s="8"/>
      <c r="Q10" s="15" t="e">
        <f t="shared" si="4"/>
        <v>#DIV/0!</v>
      </c>
      <c r="R10" s="8"/>
      <c r="S10" s="15" t="e">
        <f t="shared" si="5"/>
        <v>#DIV/0!</v>
      </c>
      <c r="T10" s="8">
        <f t="shared" si="6"/>
        <v>0</v>
      </c>
      <c r="U10" s="61" t="e">
        <f t="shared" si="7"/>
        <v>#DIV/0!</v>
      </c>
      <c r="V10" s="67"/>
    </row>
    <row r="11" spans="1:22" ht="60.75" hidden="1" thickBot="1" x14ac:dyDescent="0.3">
      <c r="A11" s="1" t="s">
        <v>28</v>
      </c>
      <c r="B11" s="5" t="s">
        <v>12</v>
      </c>
      <c r="C11" t="str">
        <f t="shared" si="0"/>
        <v/>
      </c>
      <c r="D11">
        <v>578</v>
      </c>
      <c r="E11">
        <v>606</v>
      </c>
      <c r="F11">
        <v>498</v>
      </c>
      <c r="G11">
        <v>618</v>
      </c>
      <c r="H11">
        <v>486</v>
      </c>
      <c r="I11" s="8">
        <f t="shared" si="1"/>
        <v>2786</v>
      </c>
      <c r="J11" s="10"/>
      <c r="K11" s="16" t="e">
        <f>SUM(J11/#REF!)</f>
        <v>#REF!</v>
      </c>
      <c r="L11" s="12"/>
      <c r="M11" s="16">
        <f t="shared" si="2"/>
        <v>0</v>
      </c>
      <c r="N11" s="12"/>
      <c r="O11" s="16">
        <f t="shared" si="3"/>
        <v>0</v>
      </c>
      <c r="P11" s="12"/>
      <c r="Q11" s="16">
        <f t="shared" si="4"/>
        <v>0</v>
      </c>
      <c r="R11" s="12"/>
      <c r="S11" s="16">
        <f t="shared" si="5"/>
        <v>0</v>
      </c>
      <c r="T11" s="12">
        <f t="shared" si="6"/>
        <v>0</v>
      </c>
      <c r="U11" s="60">
        <f t="shared" si="7"/>
        <v>0</v>
      </c>
      <c r="V11" s="67"/>
    </row>
    <row r="12" spans="1:22" ht="75.75" hidden="1" thickBot="1" x14ac:dyDescent="0.3">
      <c r="A12" s="1" t="s">
        <v>29</v>
      </c>
      <c r="B12" s="5" t="s">
        <v>12</v>
      </c>
      <c r="C12" t="str">
        <f t="shared" si="0"/>
        <v/>
      </c>
      <c r="I12" s="8">
        <f t="shared" si="1"/>
        <v>0</v>
      </c>
      <c r="K12" s="15" t="e">
        <f>SUM(J12/#REF!)</f>
        <v>#REF!</v>
      </c>
      <c r="L12" s="8"/>
      <c r="M12" s="15" t="e">
        <f t="shared" si="2"/>
        <v>#DIV/0!</v>
      </c>
      <c r="N12" s="8"/>
      <c r="O12" s="15" t="e">
        <f t="shared" si="3"/>
        <v>#DIV/0!</v>
      </c>
      <c r="P12" s="8"/>
      <c r="Q12" s="15" t="e">
        <f t="shared" si="4"/>
        <v>#DIV/0!</v>
      </c>
      <c r="R12" s="8"/>
      <c r="S12" s="15" t="e">
        <f t="shared" si="5"/>
        <v>#DIV/0!</v>
      </c>
      <c r="T12" s="8">
        <f t="shared" si="6"/>
        <v>0</v>
      </c>
      <c r="U12" s="61" t="e">
        <f t="shared" si="7"/>
        <v>#DIV/0!</v>
      </c>
      <c r="V12" s="67"/>
    </row>
    <row r="13" spans="1:22" ht="45.75" hidden="1" thickBot="1" x14ac:dyDescent="0.3">
      <c r="A13" s="1" t="s">
        <v>30</v>
      </c>
      <c r="B13" s="5"/>
      <c r="C13" t="str">
        <f t="shared" si="0"/>
        <v/>
      </c>
      <c r="I13" s="8">
        <f t="shared" si="1"/>
        <v>0</v>
      </c>
      <c r="K13" s="15" t="e">
        <f>SUM(J13/#REF!)</f>
        <v>#REF!</v>
      </c>
      <c r="L13" s="8"/>
      <c r="M13" s="15" t="e">
        <f t="shared" si="2"/>
        <v>#DIV/0!</v>
      </c>
      <c r="N13" s="8"/>
      <c r="O13" s="15" t="e">
        <f t="shared" si="3"/>
        <v>#DIV/0!</v>
      </c>
      <c r="P13" s="8"/>
      <c r="Q13" s="15" t="e">
        <f t="shared" si="4"/>
        <v>#DIV/0!</v>
      </c>
      <c r="R13" s="8"/>
      <c r="S13" s="15" t="e">
        <f t="shared" si="5"/>
        <v>#DIV/0!</v>
      </c>
      <c r="T13" s="8">
        <f t="shared" si="6"/>
        <v>0</v>
      </c>
      <c r="U13" s="61" t="e">
        <f t="shared" si="7"/>
        <v>#DIV/0!</v>
      </c>
      <c r="V13" s="67"/>
    </row>
    <row r="14" spans="1:22" ht="60.75" hidden="1" thickBot="1" x14ac:dyDescent="0.3">
      <c r="A14" s="1" t="s">
        <v>31</v>
      </c>
      <c r="B14" s="5"/>
      <c r="C14" t="str">
        <f t="shared" si="0"/>
        <v/>
      </c>
      <c r="I14" s="8">
        <f t="shared" si="1"/>
        <v>0</v>
      </c>
      <c r="K14" s="15" t="e">
        <f>SUM(J14/#REF!)</f>
        <v>#REF!</v>
      </c>
      <c r="L14" s="8"/>
      <c r="M14" s="15" t="e">
        <f t="shared" si="2"/>
        <v>#DIV/0!</v>
      </c>
      <c r="N14" s="8"/>
      <c r="O14" s="15" t="e">
        <f t="shared" si="3"/>
        <v>#DIV/0!</v>
      </c>
      <c r="P14" s="8"/>
      <c r="Q14" s="15" t="e">
        <f t="shared" si="4"/>
        <v>#DIV/0!</v>
      </c>
      <c r="R14" s="8"/>
      <c r="S14" s="15" t="e">
        <f t="shared" si="5"/>
        <v>#DIV/0!</v>
      </c>
      <c r="T14" s="8">
        <f t="shared" si="6"/>
        <v>0</v>
      </c>
      <c r="U14" s="61" t="e">
        <f t="shared" si="7"/>
        <v>#DIV/0!</v>
      </c>
      <c r="V14" s="67"/>
    </row>
    <row r="15" spans="1:22" ht="75.75" hidden="1" thickBot="1" x14ac:dyDescent="0.3">
      <c r="A15" s="1" t="s">
        <v>32</v>
      </c>
      <c r="B15" s="5"/>
      <c r="C15" t="str">
        <f t="shared" si="0"/>
        <v/>
      </c>
      <c r="I15" s="8">
        <f t="shared" si="1"/>
        <v>0</v>
      </c>
      <c r="K15" s="15" t="e">
        <f>SUM(J15/#REF!)</f>
        <v>#REF!</v>
      </c>
      <c r="L15" s="8"/>
      <c r="M15" s="15" t="e">
        <f t="shared" si="2"/>
        <v>#DIV/0!</v>
      </c>
      <c r="N15" s="8"/>
      <c r="O15" s="15" t="e">
        <f t="shared" si="3"/>
        <v>#DIV/0!</v>
      </c>
      <c r="P15" s="8"/>
      <c r="Q15" s="15" t="e">
        <f t="shared" si="4"/>
        <v>#DIV/0!</v>
      </c>
      <c r="R15" s="8"/>
      <c r="S15" s="15" t="e">
        <f t="shared" si="5"/>
        <v>#DIV/0!</v>
      </c>
      <c r="T15" s="8">
        <f t="shared" si="6"/>
        <v>0</v>
      </c>
      <c r="U15" s="61" t="e">
        <f t="shared" si="7"/>
        <v>#DIV/0!</v>
      </c>
      <c r="V15" s="67"/>
    </row>
    <row r="16" spans="1:22" ht="60.75" hidden="1" thickBot="1" x14ac:dyDescent="0.3">
      <c r="A16" s="1" t="s">
        <v>33</v>
      </c>
      <c r="B16" s="5"/>
      <c r="C16" t="str">
        <f t="shared" si="0"/>
        <v/>
      </c>
      <c r="I16" s="8">
        <f t="shared" si="1"/>
        <v>0</v>
      </c>
      <c r="K16" s="15" t="e">
        <f>SUM(J16/#REF!)</f>
        <v>#REF!</v>
      </c>
      <c r="L16" s="8"/>
      <c r="M16" s="15" t="e">
        <f t="shared" si="2"/>
        <v>#DIV/0!</v>
      </c>
      <c r="N16" s="8"/>
      <c r="O16" s="15" t="e">
        <f t="shared" si="3"/>
        <v>#DIV/0!</v>
      </c>
      <c r="P16" s="8"/>
      <c r="Q16" s="15" t="e">
        <f t="shared" si="4"/>
        <v>#DIV/0!</v>
      </c>
      <c r="R16" s="8"/>
      <c r="S16" s="15" t="e">
        <f t="shared" si="5"/>
        <v>#DIV/0!</v>
      </c>
      <c r="T16" s="8">
        <f t="shared" si="6"/>
        <v>0</v>
      </c>
      <c r="U16" s="61" t="e">
        <f t="shared" si="7"/>
        <v>#DIV/0!</v>
      </c>
      <c r="V16" s="67"/>
    </row>
    <row r="17" spans="1:22" ht="30.75" hidden="1" thickBot="1" x14ac:dyDescent="0.3">
      <c r="A17" s="1" t="s">
        <v>34</v>
      </c>
      <c r="B17" s="5"/>
      <c r="C17" t="str">
        <f t="shared" si="0"/>
        <v/>
      </c>
      <c r="E17" s="8"/>
      <c r="F17" s="8"/>
      <c r="G17" s="24"/>
      <c r="H17" s="24"/>
      <c r="I17" s="8">
        <f t="shared" si="1"/>
        <v>0</v>
      </c>
      <c r="K17" s="15" t="e">
        <f>SUM(J17/#REF!)</f>
        <v>#REF!</v>
      </c>
      <c r="L17" s="8"/>
      <c r="M17" s="15" t="e">
        <f t="shared" si="2"/>
        <v>#DIV/0!</v>
      </c>
      <c r="N17" s="8"/>
      <c r="O17" s="15" t="e">
        <f t="shared" si="3"/>
        <v>#DIV/0!</v>
      </c>
      <c r="P17" s="8"/>
      <c r="Q17" s="15" t="e">
        <f t="shared" si="4"/>
        <v>#DIV/0!</v>
      </c>
      <c r="R17" s="8"/>
      <c r="S17" s="15" t="e">
        <f t="shared" si="5"/>
        <v>#DIV/0!</v>
      </c>
      <c r="T17" s="8">
        <f t="shared" si="6"/>
        <v>0</v>
      </c>
      <c r="U17" s="61" t="e">
        <f t="shared" si="7"/>
        <v>#DIV/0!</v>
      </c>
      <c r="V17" s="67"/>
    </row>
    <row r="18" spans="1:22" ht="60.75" hidden="1" thickBot="1" x14ac:dyDescent="0.3">
      <c r="A18" s="1" t="s">
        <v>35</v>
      </c>
      <c r="B18" s="5"/>
      <c r="C18" t="str">
        <f t="shared" si="0"/>
        <v/>
      </c>
      <c r="I18" s="8">
        <f t="shared" si="1"/>
        <v>0</v>
      </c>
      <c r="K18" s="15" t="e">
        <f>SUM(J18/#REF!)</f>
        <v>#REF!</v>
      </c>
      <c r="L18" s="8"/>
      <c r="M18" s="15" t="e">
        <f t="shared" si="2"/>
        <v>#DIV/0!</v>
      </c>
      <c r="N18" s="8"/>
      <c r="O18" s="15" t="e">
        <f t="shared" si="3"/>
        <v>#DIV/0!</v>
      </c>
      <c r="P18" s="8"/>
      <c r="Q18" s="15" t="e">
        <f t="shared" si="4"/>
        <v>#DIV/0!</v>
      </c>
      <c r="R18" s="8"/>
      <c r="S18" s="15" t="e">
        <f t="shared" si="5"/>
        <v>#DIV/0!</v>
      </c>
      <c r="T18" s="8">
        <f t="shared" si="6"/>
        <v>0</v>
      </c>
      <c r="U18" s="61" t="e">
        <f t="shared" si="7"/>
        <v>#DIV/0!</v>
      </c>
      <c r="V18" s="67"/>
    </row>
    <row r="19" spans="1:22" ht="30.75" hidden="1" thickBot="1" x14ac:dyDescent="0.3">
      <c r="A19" s="1" t="s">
        <v>36</v>
      </c>
      <c r="B19" s="5"/>
      <c r="C19" t="str">
        <f t="shared" si="0"/>
        <v/>
      </c>
      <c r="I19" s="8">
        <f t="shared" si="1"/>
        <v>0</v>
      </c>
      <c r="K19" s="15" t="e">
        <f>SUM(J19/#REF!)</f>
        <v>#REF!</v>
      </c>
      <c r="L19" s="8"/>
      <c r="M19" s="15" t="e">
        <f t="shared" si="2"/>
        <v>#DIV/0!</v>
      </c>
      <c r="N19" s="8"/>
      <c r="O19" s="15" t="e">
        <f t="shared" si="3"/>
        <v>#DIV/0!</v>
      </c>
      <c r="P19" s="8"/>
      <c r="Q19" s="15" t="e">
        <f t="shared" si="4"/>
        <v>#DIV/0!</v>
      </c>
      <c r="R19" s="8"/>
      <c r="S19" s="15" t="e">
        <f t="shared" si="5"/>
        <v>#DIV/0!</v>
      </c>
      <c r="T19" s="8">
        <f t="shared" si="6"/>
        <v>0</v>
      </c>
      <c r="U19" s="61" t="e">
        <f t="shared" si="7"/>
        <v>#DIV/0!</v>
      </c>
      <c r="V19" s="67"/>
    </row>
    <row r="20" spans="1:22" ht="60.75" hidden="1" thickBot="1" x14ac:dyDescent="0.3">
      <c r="A20" s="1" t="s">
        <v>37</v>
      </c>
      <c r="B20" s="5"/>
      <c r="C20" t="str">
        <f t="shared" si="0"/>
        <v/>
      </c>
      <c r="I20" s="8">
        <f t="shared" si="1"/>
        <v>0</v>
      </c>
      <c r="K20" s="15" t="e">
        <f>SUM(J20/#REF!)</f>
        <v>#REF!</v>
      </c>
      <c r="L20" s="8"/>
      <c r="M20" s="15" t="e">
        <f t="shared" si="2"/>
        <v>#DIV/0!</v>
      </c>
      <c r="N20" s="8"/>
      <c r="O20" s="15" t="e">
        <f t="shared" si="3"/>
        <v>#DIV/0!</v>
      </c>
      <c r="P20" s="8"/>
      <c r="Q20" s="15" t="e">
        <f t="shared" si="4"/>
        <v>#DIV/0!</v>
      </c>
      <c r="R20" s="8"/>
      <c r="S20" s="15" t="e">
        <f t="shared" si="5"/>
        <v>#DIV/0!</v>
      </c>
      <c r="T20" s="8">
        <f t="shared" si="6"/>
        <v>0</v>
      </c>
      <c r="U20" s="61" t="e">
        <f t="shared" si="7"/>
        <v>#DIV/0!</v>
      </c>
      <c r="V20" s="67"/>
    </row>
    <row r="21" spans="1:22" ht="60.75" hidden="1" thickBot="1" x14ac:dyDescent="0.3">
      <c r="A21" s="1" t="s">
        <v>38</v>
      </c>
      <c r="B21" s="5"/>
      <c r="C21" t="str">
        <f t="shared" si="0"/>
        <v/>
      </c>
      <c r="I21" s="8">
        <f t="shared" si="1"/>
        <v>0</v>
      </c>
      <c r="K21" s="15" t="e">
        <f>SUM(J21/#REF!)</f>
        <v>#REF!</v>
      </c>
      <c r="L21" s="8"/>
      <c r="M21" s="15" t="e">
        <f t="shared" si="2"/>
        <v>#DIV/0!</v>
      </c>
      <c r="N21" s="8"/>
      <c r="O21" s="15" t="e">
        <f t="shared" si="3"/>
        <v>#DIV/0!</v>
      </c>
      <c r="P21" s="8"/>
      <c r="Q21" s="15" t="e">
        <f t="shared" si="4"/>
        <v>#DIV/0!</v>
      </c>
      <c r="R21" s="8"/>
      <c r="S21" s="15" t="e">
        <f t="shared" si="5"/>
        <v>#DIV/0!</v>
      </c>
      <c r="T21" s="8">
        <f t="shared" si="6"/>
        <v>0</v>
      </c>
      <c r="U21" s="61" t="e">
        <f t="shared" si="7"/>
        <v>#DIV/0!</v>
      </c>
      <c r="V21" s="67"/>
    </row>
    <row r="22" spans="1:22" ht="60.75" hidden="1" thickBot="1" x14ac:dyDescent="0.3">
      <c r="A22" s="1" t="s">
        <v>41</v>
      </c>
      <c r="B22" s="5" t="s">
        <v>12</v>
      </c>
      <c r="C22" t="str">
        <f t="shared" si="0"/>
        <v/>
      </c>
      <c r="D22">
        <v>5272</v>
      </c>
      <c r="E22">
        <v>4247</v>
      </c>
      <c r="F22">
        <v>4128</v>
      </c>
      <c r="G22">
        <v>9612</v>
      </c>
      <c r="H22">
        <v>9775</v>
      </c>
      <c r="I22" s="8">
        <f t="shared" si="1"/>
        <v>33034</v>
      </c>
      <c r="J22" s="32"/>
      <c r="K22" s="33" t="e">
        <f>SUM(J22/#REF!)</f>
        <v>#REF!</v>
      </c>
      <c r="L22" s="34"/>
      <c r="M22" s="33">
        <f t="shared" si="2"/>
        <v>0</v>
      </c>
      <c r="N22" s="34"/>
      <c r="O22" s="33">
        <f t="shared" si="3"/>
        <v>0</v>
      </c>
      <c r="P22" s="34"/>
      <c r="Q22" s="33">
        <f t="shared" si="4"/>
        <v>0</v>
      </c>
      <c r="R22" s="34"/>
      <c r="S22" s="33">
        <f t="shared" si="5"/>
        <v>0</v>
      </c>
      <c r="T22" s="34">
        <f t="shared" si="6"/>
        <v>0</v>
      </c>
      <c r="U22" s="62">
        <f t="shared" si="7"/>
        <v>0</v>
      </c>
      <c r="V22" s="67"/>
    </row>
    <row r="23" spans="1:22" ht="45.75" hidden="1" thickBot="1" x14ac:dyDescent="0.3">
      <c r="A23" s="1" t="s">
        <v>43</v>
      </c>
      <c r="B23" s="5"/>
      <c r="C23" t="str">
        <f t="shared" si="0"/>
        <v/>
      </c>
      <c r="I23" s="8">
        <f t="shared" si="1"/>
        <v>0</v>
      </c>
      <c r="K23" s="15" t="e">
        <f>SUM(J23/D23)</f>
        <v>#DIV/0!</v>
      </c>
      <c r="L23" s="8"/>
      <c r="M23" s="15" t="e">
        <f t="shared" si="2"/>
        <v>#DIV/0!</v>
      </c>
      <c r="N23" s="8"/>
      <c r="O23" s="15" t="e">
        <f t="shared" si="3"/>
        <v>#DIV/0!</v>
      </c>
      <c r="P23" s="8"/>
      <c r="Q23" s="15" t="e">
        <f t="shared" si="4"/>
        <v>#DIV/0!</v>
      </c>
      <c r="R23" s="8"/>
      <c r="S23" s="15" t="e">
        <f t="shared" si="5"/>
        <v>#DIV/0!</v>
      </c>
      <c r="T23" s="8">
        <f t="shared" si="6"/>
        <v>0</v>
      </c>
      <c r="U23" s="61" t="e">
        <f t="shared" si="7"/>
        <v>#DIV/0!</v>
      </c>
      <c r="V23" s="67"/>
    </row>
    <row r="24" spans="1:22" ht="30.75" hidden="1" thickBot="1" x14ac:dyDescent="0.3">
      <c r="A24" s="1" t="s">
        <v>44</v>
      </c>
      <c r="B24" s="5" t="s">
        <v>12</v>
      </c>
      <c r="C24" t="str">
        <f t="shared" si="0"/>
        <v/>
      </c>
      <c r="D24">
        <v>12780</v>
      </c>
      <c r="E24">
        <v>15865</v>
      </c>
      <c r="F24">
        <v>16118</v>
      </c>
      <c r="G24">
        <v>18939</v>
      </c>
      <c r="H24">
        <v>14615</v>
      </c>
      <c r="I24" s="8">
        <f t="shared" si="1"/>
        <v>78317</v>
      </c>
      <c r="K24" s="15"/>
      <c r="L24" s="8"/>
      <c r="M24" s="15">
        <f t="shared" si="2"/>
        <v>0</v>
      </c>
      <c r="N24" s="8"/>
      <c r="O24" s="15">
        <f t="shared" si="3"/>
        <v>0</v>
      </c>
      <c r="P24" s="8"/>
      <c r="Q24" s="15">
        <f t="shared" si="4"/>
        <v>0</v>
      </c>
      <c r="R24" s="8"/>
      <c r="S24" s="15"/>
      <c r="T24" s="8">
        <f t="shared" si="6"/>
        <v>0</v>
      </c>
      <c r="U24" s="61">
        <f t="shared" si="7"/>
        <v>0</v>
      </c>
      <c r="V24" s="67"/>
    </row>
    <row r="25" spans="1:22" ht="90.75" hidden="1" thickBot="1" x14ac:dyDescent="0.3">
      <c r="A25" s="1" t="s">
        <v>45</v>
      </c>
      <c r="B25" s="5" t="s">
        <v>46</v>
      </c>
      <c r="C25" t="str">
        <f t="shared" si="0"/>
        <v/>
      </c>
      <c r="I25" s="8">
        <f t="shared" si="1"/>
        <v>0</v>
      </c>
      <c r="K25" s="15" t="e">
        <f t="shared" ref="K25:K40" si="8">SUM(J25/D25)</f>
        <v>#DIV/0!</v>
      </c>
      <c r="L25" s="8"/>
      <c r="M25" s="15" t="e">
        <f t="shared" si="2"/>
        <v>#DIV/0!</v>
      </c>
      <c r="N25" s="8"/>
      <c r="O25" s="15" t="e">
        <f t="shared" si="3"/>
        <v>#DIV/0!</v>
      </c>
      <c r="P25" s="8"/>
      <c r="Q25" s="15" t="e">
        <f t="shared" si="4"/>
        <v>#DIV/0!</v>
      </c>
      <c r="R25" s="8"/>
      <c r="S25" s="15" t="e">
        <f t="shared" ref="S25:S69" si="9">SUM(R25/H25)</f>
        <v>#DIV/0!</v>
      </c>
      <c r="T25" s="8">
        <f t="shared" si="6"/>
        <v>0</v>
      </c>
      <c r="U25" s="61" t="e">
        <f t="shared" si="7"/>
        <v>#DIV/0!</v>
      </c>
      <c r="V25" s="67"/>
    </row>
    <row r="26" spans="1:22" ht="45.75" hidden="1" thickBot="1" x14ac:dyDescent="0.3">
      <c r="A26" s="1" t="s">
        <v>47</v>
      </c>
      <c r="B26" s="5" t="s">
        <v>12</v>
      </c>
      <c r="C26" t="str">
        <f t="shared" si="0"/>
        <v/>
      </c>
      <c r="I26" s="8">
        <f t="shared" si="1"/>
        <v>0</v>
      </c>
      <c r="K26" s="15" t="e">
        <f t="shared" si="8"/>
        <v>#DIV/0!</v>
      </c>
      <c r="L26" s="8"/>
      <c r="M26" s="15" t="e">
        <f t="shared" si="2"/>
        <v>#DIV/0!</v>
      </c>
      <c r="N26" s="8"/>
      <c r="O26" s="15" t="e">
        <f t="shared" si="3"/>
        <v>#DIV/0!</v>
      </c>
      <c r="P26" s="8"/>
      <c r="Q26" s="15" t="e">
        <f t="shared" si="4"/>
        <v>#DIV/0!</v>
      </c>
      <c r="R26" s="8"/>
      <c r="S26" s="15" t="e">
        <f t="shared" si="9"/>
        <v>#DIV/0!</v>
      </c>
      <c r="T26" s="8">
        <f t="shared" si="6"/>
        <v>0</v>
      </c>
      <c r="U26" s="61" t="e">
        <f t="shared" si="7"/>
        <v>#DIV/0!</v>
      </c>
      <c r="V26" s="67"/>
    </row>
    <row r="27" spans="1:22" ht="45.75" hidden="1" thickBot="1" x14ac:dyDescent="0.3">
      <c r="A27" s="1" t="s">
        <v>49</v>
      </c>
      <c r="B27" s="5"/>
      <c r="C27" t="str">
        <f t="shared" si="0"/>
        <v/>
      </c>
      <c r="I27" s="8">
        <f t="shared" si="1"/>
        <v>0</v>
      </c>
      <c r="K27" s="15" t="e">
        <f t="shared" si="8"/>
        <v>#DIV/0!</v>
      </c>
      <c r="L27" s="8"/>
      <c r="M27" s="15" t="e">
        <f t="shared" si="2"/>
        <v>#DIV/0!</v>
      </c>
      <c r="N27" s="8"/>
      <c r="O27" s="15" t="e">
        <f t="shared" si="3"/>
        <v>#DIV/0!</v>
      </c>
      <c r="P27" s="8"/>
      <c r="Q27" s="15" t="e">
        <f t="shared" si="4"/>
        <v>#DIV/0!</v>
      </c>
      <c r="R27" s="8"/>
      <c r="S27" s="15" t="e">
        <f t="shared" si="9"/>
        <v>#DIV/0!</v>
      </c>
      <c r="T27" s="8">
        <f t="shared" si="6"/>
        <v>0</v>
      </c>
      <c r="U27" s="61" t="e">
        <f t="shared" si="7"/>
        <v>#DIV/0!</v>
      </c>
      <c r="V27" s="67"/>
    </row>
    <row r="28" spans="1:22" ht="105.75" hidden="1" thickBot="1" x14ac:dyDescent="0.3">
      <c r="A28" s="1" t="s">
        <v>50</v>
      </c>
      <c r="B28" s="5" t="s">
        <v>12</v>
      </c>
      <c r="C28" t="str">
        <f t="shared" si="0"/>
        <v/>
      </c>
      <c r="D28" s="10"/>
      <c r="E28" s="10"/>
      <c r="F28" s="10"/>
      <c r="G28" s="10"/>
      <c r="H28" s="10"/>
      <c r="I28" s="12">
        <f t="shared" si="1"/>
        <v>0</v>
      </c>
      <c r="J28" s="10"/>
      <c r="K28" s="15" t="e">
        <f t="shared" si="8"/>
        <v>#DIV/0!</v>
      </c>
      <c r="L28" s="12"/>
      <c r="M28" s="16" t="e">
        <f t="shared" si="2"/>
        <v>#DIV/0!</v>
      </c>
      <c r="N28" s="12"/>
      <c r="O28" s="16" t="e">
        <f t="shared" si="3"/>
        <v>#DIV/0!</v>
      </c>
      <c r="P28" s="12"/>
      <c r="Q28" s="16" t="e">
        <f t="shared" si="4"/>
        <v>#DIV/0!</v>
      </c>
      <c r="R28" s="12"/>
      <c r="S28" s="16" t="e">
        <f t="shared" si="9"/>
        <v>#DIV/0!</v>
      </c>
      <c r="T28" s="12">
        <f t="shared" si="6"/>
        <v>0</v>
      </c>
      <c r="U28" s="60" t="e">
        <f t="shared" si="7"/>
        <v>#DIV/0!</v>
      </c>
      <c r="V28" s="67"/>
    </row>
    <row r="29" spans="1:22" ht="60.75" hidden="1" thickBot="1" x14ac:dyDescent="0.3">
      <c r="A29" s="1" t="s">
        <v>51</v>
      </c>
      <c r="B29" s="5" t="s">
        <v>12</v>
      </c>
      <c r="C29" t="str">
        <f t="shared" si="0"/>
        <v/>
      </c>
      <c r="D29" s="32"/>
      <c r="E29" s="32"/>
      <c r="F29" s="32"/>
      <c r="G29" s="32"/>
      <c r="H29" s="32"/>
      <c r="I29" s="34">
        <f t="shared" si="1"/>
        <v>0</v>
      </c>
      <c r="J29" s="32"/>
      <c r="K29" s="33" t="e">
        <f t="shared" si="8"/>
        <v>#DIV/0!</v>
      </c>
      <c r="L29" s="34"/>
      <c r="M29" s="33" t="e">
        <f t="shared" si="2"/>
        <v>#DIV/0!</v>
      </c>
      <c r="N29" s="34"/>
      <c r="O29" s="33" t="e">
        <f t="shared" si="3"/>
        <v>#DIV/0!</v>
      </c>
      <c r="P29" s="34"/>
      <c r="Q29" s="33" t="e">
        <f t="shared" si="4"/>
        <v>#DIV/0!</v>
      </c>
      <c r="R29" s="34"/>
      <c r="S29" s="33" t="e">
        <f t="shared" si="9"/>
        <v>#DIV/0!</v>
      </c>
      <c r="T29" s="34">
        <f t="shared" si="6"/>
        <v>0</v>
      </c>
      <c r="U29" s="62" t="e">
        <f t="shared" si="7"/>
        <v>#DIV/0!</v>
      </c>
      <c r="V29" s="67"/>
    </row>
    <row r="30" spans="1:22" ht="30.75" hidden="1" thickBot="1" x14ac:dyDescent="0.3">
      <c r="A30" s="1" t="s">
        <v>52</v>
      </c>
      <c r="B30" s="5"/>
      <c r="C30" t="str">
        <f t="shared" si="0"/>
        <v/>
      </c>
      <c r="I30" s="49">
        <f t="shared" si="1"/>
        <v>0</v>
      </c>
      <c r="K30" s="15" t="e">
        <f t="shared" si="8"/>
        <v>#DIV/0!</v>
      </c>
      <c r="L30" s="8"/>
      <c r="M30" s="15" t="e">
        <f t="shared" si="2"/>
        <v>#DIV/0!</v>
      </c>
      <c r="N30" s="8"/>
      <c r="O30" s="15" t="e">
        <f t="shared" si="3"/>
        <v>#DIV/0!</v>
      </c>
      <c r="P30" s="8"/>
      <c r="Q30" s="15" t="e">
        <f t="shared" si="4"/>
        <v>#DIV/0!</v>
      </c>
      <c r="R30" s="8"/>
      <c r="S30" s="15" t="e">
        <f t="shared" si="9"/>
        <v>#DIV/0!</v>
      </c>
      <c r="T30" s="8">
        <f t="shared" si="6"/>
        <v>0</v>
      </c>
      <c r="U30" s="61" t="e">
        <f t="shared" si="7"/>
        <v>#DIV/0!</v>
      </c>
      <c r="V30" s="67"/>
    </row>
    <row r="31" spans="1:22" ht="60.75" hidden="1" thickBot="1" x14ac:dyDescent="0.3">
      <c r="A31" s="1" t="s">
        <v>53</v>
      </c>
      <c r="B31" s="5"/>
      <c r="C31" t="str">
        <f t="shared" si="0"/>
        <v/>
      </c>
      <c r="I31" s="8">
        <f t="shared" si="1"/>
        <v>0</v>
      </c>
      <c r="K31" s="15" t="e">
        <f t="shared" si="8"/>
        <v>#DIV/0!</v>
      </c>
      <c r="L31" s="8"/>
      <c r="M31" s="15" t="e">
        <f t="shared" si="2"/>
        <v>#DIV/0!</v>
      </c>
      <c r="N31" s="8"/>
      <c r="O31" s="15" t="e">
        <f t="shared" si="3"/>
        <v>#DIV/0!</v>
      </c>
      <c r="P31" s="8"/>
      <c r="Q31" s="15" t="e">
        <f t="shared" si="4"/>
        <v>#DIV/0!</v>
      </c>
      <c r="R31" s="8"/>
      <c r="S31" s="15" t="e">
        <f t="shared" si="9"/>
        <v>#DIV/0!</v>
      </c>
      <c r="T31" s="8">
        <f t="shared" si="6"/>
        <v>0</v>
      </c>
      <c r="U31" s="61" t="e">
        <f t="shared" si="7"/>
        <v>#DIV/0!</v>
      </c>
      <c r="V31" s="67"/>
    </row>
    <row r="32" spans="1:22" ht="45.75" hidden="1" thickBot="1" x14ac:dyDescent="0.3">
      <c r="A32" s="1" t="s">
        <v>54</v>
      </c>
      <c r="B32" s="5"/>
      <c r="C32" t="str">
        <f t="shared" si="0"/>
        <v/>
      </c>
      <c r="I32" s="8">
        <f t="shared" si="1"/>
        <v>0</v>
      </c>
      <c r="K32" s="15" t="e">
        <f t="shared" si="8"/>
        <v>#DIV/0!</v>
      </c>
      <c r="L32" s="8"/>
      <c r="M32" s="15" t="e">
        <f t="shared" si="2"/>
        <v>#DIV/0!</v>
      </c>
      <c r="N32" s="8"/>
      <c r="O32" s="15" t="e">
        <f t="shared" si="3"/>
        <v>#DIV/0!</v>
      </c>
      <c r="P32" s="8"/>
      <c r="Q32" s="15" t="e">
        <f t="shared" si="4"/>
        <v>#DIV/0!</v>
      </c>
      <c r="R32" s="8"/>
      <c r="S32" s="15" t="e">
        <f t="shared" si="9"/>
        <v>#DIV/0!</v>
      </c>
      <c r="T32" s="8">
        <f t="shared" si="6"/>
        <v>0</v>
      </c>
      <c r="U32" s="61" t="e">
        <f t="shared" si="7"/>
        <v>#DIV/0!</v>
      </c>
      <c r="V32" s="67"/>
    </row>
    <row r="33" spans="1:22" ht="45.75" hidden="1" thickBot="1" x14ac:dyDescent="0.3">
      <c r="A33" s="1" t="s">
        <v>55</v>
      </c>
      <c r="B33" s="5"/>
      <c r="C33" t="str">
        <f t="shared" si="0"/>
        <v/>
      </c>
      <c r="I33" s="8">
        <f t="shared" si="1"/>
        <v>0</v>
      </c>
      <c r="K33" s="15" t="e">
        <f t="shared" si="8"/>
        <v>#DIV/0!</v>
      </c>
      <c r="L33" s="8"/>
      <c r="M33" s="15" t="e">
        <f t="shared" si="2"/>
        <v>#DIV/0!</v>
      </c>
      <c r="N33" s="8"/>
      <c r="O33" s="15" t="e">
        <f t="shared" si="3"/>
        <v>#DIV/0!</v>
      </c>
      <c r="P33" s="8"/>
      <c r="Q33" s="15" t="e">
        <f t="shared" si="4"/>
        <v>#DIV/0!</v>
      </c>
      <c r="R33" s="8"/>
      <c r="S33" s="15" t="e">
        <f t="shared" si="9"/>
        <v>#DIV/0!</v>
      </c>
      <c r="T33" s="8">
        <f t="shared" si="6"/>
        <v>0</v>
      </c>
      <c r="U33" s="61" t="e">
        <f t="shared" si="7"/>
        <v>#DIV/0!</v>
      </c>
      <c r="V33" s="67"/>
    </row>
    <row r="34" spans="1:22" ht="52.5" hidden="1" thickBot="1" x14ac:dyDescent="0.3">
      <c r="A34" s="2" t="s">
        <v>56</v>
      </c>
      <c r="B34" s="7" t="s">
        <v>12</v>
      </c>
      <c r="C34" t="str">
        <f t="shared" si="0"/>
        <v/>
      </c>
      <c r="I34" s="8">
        <f t="shared" si="1"/>
        <v>0</v>
      </c>
      <c r="K34" s="15" t="e">
        <f t="shared" si="8"/>
        <v>#DIV/0!</v>
      </c>
      <c r="L34" s="8"/>
      <c r="M34" s="15" t="e">
        <f t="shared" si="2"/>
        <v>#DIV/0!</v>
      </c>
      <c r="N34" s="8"/>
      <c r="O34" s="15" t="e">
        <f t="shared" si="3"/>
        <v>#DIV/0!</v>
      </c>
      <c r="P34" s="8"/>
      <c r="Q34" s="15" t="e">
        <f t="shared" si="4"/>
        <v>#DIV/0!</v>
      </c>
      <c r="R34" s="8"/>
      <c r="S34" s="15" t="e">
        <f t="shared" si="9"/>
        <v>#DIV/0!</v>
      </c>
      <c r="T34" s="8">
        <f t="shared" si="6"/>
        <v>0</v>
      </c>
      <c r="U34" s="61" t="e">
        <f t="shared" si="7"/>
        <v>#DIV/0!</v>
      </c>
      <c r="V34" s="67"/>
    </row>
    <row r="35" spans="1:22" ht="45.75" hidden="1" thickBot="1" x14ac:dyDescent="0.3">
      <c r="A35" s="1" t="s">
        <v>57</v>
      </c>
      <c r="B35" s="5" t="s">
        <v>12</v>
      </c>
      <c r="C35" t="str">
        <f t="shared" ref="C35:C66" si="10">IF(IFERROR(U35, 0) &gt; 0, IF(U35&lt;75%,"&lt;75%",IF(U35&lt;90%,"75-90%",IF(U35&lt;100%,"90-99%","100%"))), "")</f>
        <v/>
      </c>
      <c r="D35" s="10"/>
      <c r="E35" s="10"/>
      <c r="F35" s="10"/>
      <c r="G35" s="10"/>
      <c r="H35" s="10"/>
      <c r="I35" s="12">
        <f t="shared" si="1"/>
        <v>0</v>
      </c>
      <c r="J35" s="10"/>
      <c r="K35" s="16" t="e">
        <f t="shared" si="8"/>
        <v>#DIV/0!</v>
      </c>
      <c r="L35" s="12"/>
      <c r="M35" s="16" t="e">
        <f t="shared" ref="M35:M66" si="11">SUM(L35/E35)</f>
        <v>#DIV/0!</v>
      </c>
      <c r="N35" s="12"/>
      <c r="O35" s="16" t="e">
        <f t="shared" ref="O35:O66" si="12">SUM(N35/F35)</f>
        <v>#DIV/0!</v>
      </c>
      <c r="P35" s="12"/>
      <c r="Q35" s="16" t="e">
        <f t="shared" ref="Q35:Q66" si="13">SUM(P35/G35)</f>
        <v>#DIV/0!</v>
      </c>
      <c r="R35" s="12"/>
      <c r="S35" s="16" t="e">
        <f t="shared" si="9"/>
        <v>#DIV/0!</v>
      </c>
      <c r="T35" s="12">
        <f t="shared" ref="T35:T69" si="14">SUM(J35+L35+N35+P35+R35)</f>
        <v>0</v>
      </c>
      <c r="U35" s="60" t="e">
        <f t="shared" ref="U35:U66" si="15">SUM(T35/I35)</f>
        <v>#DIV/0!</v>
      </c>
      <c r="V35" s="67"/>
    </row>
    <row r="36" spans="1:22" ht="60.75" hidden="1" thickBot="1" x14ac:dyDescent="0.3">
      <c r="A36" s="1" t="s">
        <v>64</v>
      </c>
      <c r="B36" s="5"/>
      <c r="C36" t="str">
        <f t="shared" si="10"/>
        <v/>
      </c>
      <c r="I36" s="8">
        <f t="shared" si="1"/>
        <v>0</v>
      </c>
      <c r="K36" s="15" t="e">
        <f t="shared" si="8"/>
        <v>#DIV/0!</v>
      </c>
      <c r="L36" s="8"/>
      <c r="M36" s="15" t="e">
        <f t="shared" si="11"/>
        <v>#DIV/0!</v>
      </c>
      <c r="N36" s="8"/>
      <c r="O36" s="15" t="e">
        <f t="shared" si="12"/>
        <v>#DIV/0!</v>
      </c>
      <c r="P36" s="8"/>
      <c r="Q36" s="15" t="e">
        <f t="shared" si="13"/>
        <v>#DIV/0!</v>
      </c>
      <c r="R36" s="8"/>
      <c r="S36" s="15" t="e">
        <f t="shared" si="9"/>
        <v>#DIV/0!</v>
      </c>
      <c r="T36" s="8">
        <f t="shared" si="14"/>
        <v>0</v>
      </c>
      <c r="U36" s="61" t="e">
        <f t="shared" si="15"/>
        <v>#DIV/0!</v>
      </c>
      <c r="V36" s="67"/>
    </row>
    <row r="37" spans="1:22" ht="45.75" hidden="1" thickBot="1" x14ac:dyDescent="0.3">
      <c r="A37" s="1" t="s">
        <v>67</v>
      </c>
      <c r="B37" s="5" t="s">
        <v>12</v>
      </c>
      <c r="C37" t="str">
        <f t="shared" si="10"/>
        <v/>
      </c>
      <c r="D37" s="10"/>
      <c r="E37" s="10"/>
      <c r="F37" s="10"/>
      <c r="G37" s="10"/>
      <c r="H37" s="10"/>
      <c r="I37" s="8"/>
      <c r="J37" s="10"/>
      <c r="K37" s="15" t="e">
        <f t="shared" si="8"/>
        <v>#DIV/0!</v>
      </c>
      <c r="L37" s="8"/>
      <c r="M37" s="15" t="e">
        <f t="shared" si="11"/>
        <v>#DIV/0!</v>
      </c>
      <c r="N37" s="8">
        <v>57105</v>
      </c>
      <c r="O37" s="15" t="e">
        <f t="shared" si="12"/>
        <v>#DIV/0!</v>
      </c>
      <c r="P37" s="8">
        <v>42560</v>
      </c>
      <c r="Q37" s="15" t="e">
        <f t="shared" si="13"/>
        <v>#DIV/0!</v>
      </c>
      <c r="R37" s="8">
        <v>67573</v>
      </c>
      <c r="S37" s="15" t="e">
        <f t="shared" si="9"/>
        <v>#DIV/0!</v>
      </c>
      <c r="T37" s="8">
        <f t="shared" si="14"/>
        <v>167238</v>
      </c>
      <c r="U37" s="61" t="e">
        <f t="shared" si="15"/>
        <v>#DIV/0!</v>
      </c>
      <c r="V37" s="67"/>
    </row>
    <row r="38" spans="1:22" ht="45.75" hidden="1" thickBot="1" x14ac:dyDescent="0.3">
      <c r="A38" s="1" t="s">
        <v>68</v>
      </c>
      <c r="B38" s="5"/>
      <c r="C38" t="str">
        <f t="shared" si="10"/>
        <v/>
      </c>
      <c r="I38" s="8">
        <f t="shared" ref="I38:I69" si="16">SUM(D38:H38)</f>
        <v>0</v>
      </c>
      <c r="K38" s="15" t="e">
        <f t="shared" si="8"/>
        <v>#DIV/0!</v>
      </c>
      <c r="L38" s="8"/>
      <c r="M38" s="15" t="e">
        <f t="shared" si="11"/>
        <v>#DIV/0!</v>
      </c>
      <c r="N38" s="8"/>
      <c r="O38" s="15" t="e">
        <f t="shared" si="12"/>
        <v>#DIV/0!</v>
      </c>
      <c r="P38" s="8"/>
      <c r="Q38" s="15" t="e">
        <f t="shared" si="13"/>
        <v>#DIV/0!</v>
      </c>
      <c r="R38" s="8"/>
      <c r="S38" s="15" t="e">
        <f t="shared" si="9"/>
        <v>#DIV/0!</v>
      </c>
      <c r="T38" s="8">
        <f t="shared" si="14"/>
        <v>0</v>
      </c>
      <c r="U38" s="61" t="e">
        <f t="shared" si="15"/>
        <v>#DIV/0!</v>
      </c>
      <c r="V38" s="67"/>
    </row>
    <row r="39" spans="1:22" ht="45.75" hidden="1" thickBot="1" x14ac:dyDescent="0.3">
      <c r="A39" s="1" t="s">
        <v>70</v>
      </c>
      <c r="B39" s="5"/>
      <c r="C39" t="str">
        <f t="shared" si="10"/>
        <v/>
      </c>
      <c r="I39" s="8">
        <f t="shared" si="16"/>
        <v>0</v>
      </c>
      <c r="K39" s="15" t="e">
        <f t="shared" si="8"/>
        <v>#DIV/0!</v>
      </c>
      <c r="L39" s="8"/>
      <c r="M39" s="15" t="e">
        <f t="shared" si="11"/>
        <v>#DIV/0!</v>
      </c>
      <c r="N39" s="8"/>
      <c r="O39" s="15" t="e">
        <f t="shared" si="12"/>
        <v>#DIV/0!</v>
      </c>
      <c r="P39" s="8"/>
      <c r="Q39" s="15" t="e">
        <f t="shared" si="13"/>
        <v>#DIV/0!</v>
      </c>
      <c r="R39" s="8"/>
      <c r="S39" s="15" t="e">
        <f t="shared" si="9"/>
        <v>#DIV/0!</v>
      </c>
      <c r="T39" s="8">
        <f t="shared" si="14"/>
        <v>0</v>
      </c>
      <c r="U39" s="61" t="e">
        <f t="shared" si="15"/>
        <v>#DIV/0!</v>
      </c>
      <c r="V39" s="67"/>
    </row>
    <row r="40" spans="1:22" ht="60.75" hidden="1" thickBot="1" x14ac:dyDescent="0.3">
      <c r="A40" s="1" t="s">
        <v>71</v>
      </c>
      <c r="B40" s="5" t="s">
        <v>12</v>
      </c>
      <c r="C40" t="str">
        <f t="shared" si="10"/>
        <v/>
      </c>
      <c r="D40" s="10"/>
      <c r="E40" s="10"/>
      <c r="F40" s="10"/>
      <c r="G40">
        <v>16620</v>
      </c>
      <c r="H40">
        <v>11337</v>
      </c>
      <c r="I40" s="8">
        <f t="shared" si="16"/>
        <v>27957</v>
      </c>
      <c r="J40" s="10"/>
      <c r="K40" s="16" t="e">
        <f t="shared" si="8"/>
        <v>#DIV/0!</v>
      </c>
      <c r="L40" s="12"/>
      <c r="M40" s="16" t="e">
        <f t="shared" si="11"/>
        <v>#DIV/0!</v>
      </c>
      <c r="N40" s="12"/>
      <c r="O40" s="16" t="e">
        <f t="shared" si="12"/>
        <v>#DIV/0!</v>
      </c>
      <c r="P40" s="12"/>
      <c r="Q40" s="16">
        <f t="shared" si="13"/>
        <v>0</v>
      </c>
      <c r="R40" s="12"/>
      <c r="S40" s="16">
        <f t="shared" si="9"/>
        <v>0</v>
      </c>
      <c r="T40" s="12">
        <f t="shared" si="14"/>
        <v>0</v>
      </c>
      <c r="U40" s="60">
        <f t="shared" si="15"/>
        <v>0</v>
      </c>
      <c r="V40" s="67"/>
    </row>
    <row r="41" spans="1:22" ht="45.75" hidden="1" thickBot="1" x14ac:dyDescent="0.3">
      <c r="A41" s="1" t="s">
        <v>74</v>
      </c>
      <c r="B41" s="5" t="s">
        <v>12</v>
      </c>
      <c r="C41" t="str">
        <f t="shared" si="10"/>
        <v/>
      </c>
      <c r="D41">
        <v>22687</v>
      </c>
      <c r="E41">
        <v>12144</v>
      </c>
      <c r="F41">
        <v>9046</v>
      </c>
      <c r="G41">
        <v>17577</v>
      </c>
      <c r="H41">
        <v>9781</v>
      </c>
      <c r="I41" s="8">
        <f t="shared" si="16"/>
        <v>71235</v>
      </c>
      <c r="J41" t="s">
        <v>75</v>
      </c>
      <c r="K41" s="15" t="e">
        <f>SUM(J41/#REF!)</f>
        <v>#VALUE!</v>
      </c>
      <c r="L41" s="8"/>
      <c r="M41" s="15">
        <f t="shared" si="11"/>
        <v>0</v>
      </c>
      <c r="N41" s="8"/>
      <c r="O41" s="15">
        <f t="shared" si="12"/>
        <v>0</v>
      </c>
      <c r="P41" s="8"/>
      <c r="Q41" s="15">
        <f t="shared" si="13"/>
        <v>0</v>
      </c>
      <c r="R41" s="8"/>
      <c r="S41" s="15">
        <f t="shared" si="9"/>
        <v>0</v>
      </c>
      <c r="T41" s="8" t="e">
        <f t="shared" si="14"/>
        <v>#VALUE!</v>
      </c>
      <c r="U41" s="61" t="e">
        <f t="shared" si="15"/>
        <v>#VALUE!</v>
      </c>
      <c r="V41" s="67"/>
    </row>
    <row r="42" spans="1:22" ht="45.75" hidden="1" thickBot="1" x14ac:dyDescent="0.3">
      <c r="A42" s="1" t="s">
        <v>76</v>
      </c>
      <c r="B42" s="5" t="s">
        <v>12</v>
      </c>
      <c r="C42" t="str">
        <f t="shared" si="10"/>
        <v/>
      </c>
      <c r="I42" s="8">
        <f t="shared" si="16"/>
        <v>0</v>
      </c>
      <c r="K42" s="15" t="e">
        <f t="shared" ref="K42:K67" si="17">SUM(J42/D42)</f>
        <v>#DIV/0!</v>
      </c>
      <c r="L42" s="8"/>
      <c r="M42" s="15" t="e">
        <f t="shared" si="11"/>
        <v>#DIV/0!</v>
      </c>
      <c r="N42" s="8"/>
      <c r="O42" s="15" t="e">
        <f t="shared" si="12"/>
        <v>#DIV/0!</v>
      </c>
      <c r="P42" s="8"/>
      <c r="Q42" s="15" t="e">
        <f t="shared" si="13"/>
        <v>#DIV/0!</v>
      </c>
      <c r="R42" s="8"/>
      <c r="S42" s="15" t="e">
        <f t="shared" si="9"/>
        <v>#DIV/0!</v>
      </c>
      <c r="T42" s="8">
        <f t="shared" si="14"/>
        <v>0</v>
      </c>
      <c r="U42" s="61" t="e">
        <f t="shared" si="15"/>
        <v>#DIV/0!</v>
      </c>
      <c r="V42" s="67"/>
    </row>
    <row r="43" spans="1:22" ht="30.75" hidden="1" thickBot="1" x14ac:dyDescent="0.3">
      <c r="A43" s="1" t="s">
        <v>77</v>
      </c>
      <c r="B43" s="5"/>
      <c r="C43" t="str">
        <f t="shared" si="10"/>
        <v/>
      </c>
      <c r="I43" s="8">
        <f t="shared" si="16"/>
        <v>0</v>
      </c>
      <c r="K43" s="15" t="e">
        <f t="shared" si="17"/>
        <v>#DIV/0!</v>
      </c>
      <c r="L43" s="8"/>
      <c r="M43" s="15" t="e">
        <f t="shared" si="11"/>
        <v>#DIV/0!</v>
      </c>
      <c r="N43" s="8"/>
      <c r="O43" s="15" t="e">
        <f t="shared" si="12"/>
        <v>#DIV/0!</v>
      </c>
      <c r="P43" s="8"/>
      <c r="Q43" s="15" t="e">
        <f t="shared" si="13"/>
        <v>#DIV/0!</v>
      </c>
      <c r="R43" s="8"/>
      <c r="S43" s="15" t="e">
        <f t="shared" si="9"/>
        <v>#DIV/0!</v>
      </c>
      <c r="T43" s="8">
        <f t="shared" si="14"/>
        <v>0</v>
      </c>
      <c r="U43" s="61" t="e">
        <f t="shared" si="15"/>
        <v>#DIV/0!</v>
      </c>
      <c r="V43" s="67"/>
    </row>
    <row r="44" spans="1:22" ht="45.75" hidden="1" thickBot="1" x14ac:dyDescent="0.3">
      <c r="A44" s="1" t="s">
        <v>78</v>
      </c>
      <c r="B44" s="5" t="s">
        <v>12</v>
      </c>
      <c r="C44" t="str">
        <f t="shared" si="10"/>
        <v/>
      </c>
      <c r="I44" s="8">
        <f t="shared" si="16"/>
        <v>0</v>
      </c>
      <c r="K44" s="15" t="e">
        <f t="shared" si="17"/>
        <v>#DIV/0!</v>
      </c>
      <c r="L44" s="8"/>
      <c r="M44" s="15" t="e">
        <f t="shared" si="11"/>
        <v>#DIV/0!</v>
      </c>
      <c r="N44" s="8"/>
      <c r="O44" s="15" t="e">
        <f t="shared" si="12"/>
        <v>#DIV/0!</v>
      </c>
      <c r="P44" s="8"/>
      <c r="Q44" s="15" t="e">
        <f t="shared" si="13"/>
        <v>#DIV/0!</v>
      </c>
      <c r="R44" s="8"/>
      <c r="S44" s="15" t="e">
        <f t="shared" si="9"/>
        <v>#DIV/0!</v>
      </c>
      <c r="T44" s="8">
        <f t="shared" si="14"/>
        <v>0</v>
      </c>
      <c r="U44" s="61" t="e">
        <f t="shared" si="15"/>
        <v>#DIV/0!</v>
      </c>
      <c r="V44" s="67"/>
    </row>
    <row r="45" spans="1:22" ht="60.75" hidden="1" thickBot="1" x14ac:dyDescent="0.3">
      <c r="A45" s="1" t="s">
        <v>80</v>
      </c>
      <c r="B45" s="5"/>
      <c r="C45" t="str">
        <f t="shared" si="10"/>
        <v/>
      </c>
      <c r="I45" s="8">
        <f t="shared" si="16"/>
        <v>0</v>
      </c>
      <c r="K45" s="15" t="e">
        <f t="shared" si="17"/>
        <v>#DIV/0!</v>
      </c>
      <c r="L45" s="8"/>
      <c r="M45" s="15" t="e">
        <f t="shared" si="11"/>
        <v>#DIV/0!</v>
      </c>
      <c r="N45" s="8"/>
      <c r="O45" s="15" t="e">
        <f t="shared" si="12"/>
        <v>#DIV/0!</v>
      </c>
      <c r="P45" s="8"/>
      <c r="Q45" s="15" t="e">
        <f t="shared" si="13"/>
        <v>#DIV/0!</v>
      </c>
      <c r="R45" s="8"/>
      <c r="S45" s="15" t="e">
        <f t="shared" si="9"/>
        <v>#DIV/0!</v>
      </c>
      <c r="T45" s="8">
        <f t="shared" si="14"/>
        <v>0</v>
      </c>
      <c r="U45" s="61" t="e">
        <f t="shared" si="15"/>
        <v>#DIV/0!</v>
      </c>
      <c r="V45" s="67"/>
    </row>
    <row r="46" spans="1:22" ht="45.75" hidden="1" thickBot="1" x14ac:dyDescent="0.3">
      <c r="A46" s="1" t="s">
        <v>82</v>
      </c>
      <c r="B46" s="5"/>
      <c r="C46" t="str">
        <f t="shared" si="10"/>
        <v/>
      </c>
      <c r="D46" s="4"/>
      <c r="E46" s="4"/>
      <c r="F46" s="4"/>
      <c r="G46" s="4"/>
      <c r="H46" s="4"/>
      <c r="I46" s="8">
        <f t="shared" si="16"/>
        <v>0</v>
      </c>
      <c r="K46" s="15" t="e">
        <f t="shared" si="17"/>
        <v>#DIV/0!</v>
      </c>
      <c r="L46" s="8"/>
      <c r="M46" s="15" t="e">
        <f t="shared" si="11"/>
        <v>#DIV/0!</v>
      </c>
      <c r="N46" s="8"/>
      <c r="O46" s="15" t="e">
        <f t="shared" si="12"/>
        <v>#DIV/0!</v>
      </c>
      <c r="P46" s="8"/>
      <c r="Q46" s="15" t="e">
        <f t="shared" si="13"/>
        <v>#DIV/0!</v>
      </c>
      <c r="R46" s="8"/>
      <c r="S46" s="15" t="e">
        <f t="shared" si="9"/>
        <v>#DIV/0!</v>
      </c>
      <c r="T46" s="8">
        <f t="shared" si="14"/>
        <v>0</v>
      </c>
      <c r="U46" s="61" t="e">
        <f t="shared" si="15"/>
        <v>#DIV/0!</v>
      </c>
      <c r="V46" s="67"/>
    </row>
    <row r="47" spans="1:22" ht="60.75" hidden="1" thickBot="1" x14ac:dyDescent="0.3">
      <c r="A47" s="1" t="s">
        <v>83</v>
      </c>
      <c r="B47" s="5" t="s">
        <v>12</v>
      </c>
      <c r="C47" t="str">
        <f t="shared" si="10"/>
        <v/>
      </c>
      <c r="D47">
        <v>30197</v>
      </c>
      <c r="E47">
        <v>27818</v>
      </c>
      <c r="F47">
        <v>26134</v>
      </c>
      <c r="G47">
        <v>32173</v>
      </c>
      <c r="H47">
        <v>21267</v>
      </c>
      <c r="I47" s="8">
        <f t="shared" si="16"/>
        <v>137589</v>
      </c>
      <c r="J47" s="10"/>
      <c r="K47" s="15">
        <f t="shared" si="17"/>
        <v>0</v>
      </c>
      <c r="L47" s="12"/>
      <c r="M47" s="16">
        <f t="shared" si="11"/>
        <v>0</v>
      </c>
      <c r="N47" s="12"/>
      <c r="O47" s="16">
        <f t="shared" si="12"/>
        <v>0</v>
      </c>
      <c r="P47" s="12"/>
      <c r="Q47" s="16">
        <f t="shared" si="13"/>
        <v>0</v>
      </c>
      <c r="R47" s="12"/>
      <c r="S47" s="16">
        <f t="shared" si="9"/>
        <v>0</v>
      </c>
      <c r="T47" s="12">
        <f t="shared" si="14"/>
        <v>0</v>
      </c>
      <c r="U47" s="60">
        <f t="shared" si="15"/>
        <v>0</v>
      </c>
      <c r="V47" s="67"/>
    </row>
    <row r="48" spans="1:22" ht="60.75" hidden="1" thickBot="1" x14ac:dyDescent="0.3">
      <c r="A48" s="1" t="s">
        <v>84</v>
      </c>
      <c r="B48" s="5" t="s">
        <v>12</v>
      </c>
      <c r="C48" t="str">
        <f t="shared" si="10"/>
        <v/>
      </c>
      <c r="D48" s="32"/>
      <c r="E48" s="32"/>
      <c r="F48" s="32"/>
      <c r="G48" s="32"/>
      <c r="H48" s="32"/>
      <c r="I48" s="34">
        <f t="shared" si="16"/>
        <v>0</v>
      </c>
      <c r="J48" s="32"/>
      <c r="K48" s="15" t="e">
        <f t="shared" si="17"/>
        <v>#DIV/0!</v>
      </c>
      <c r="L48" s="34"/>
      <c r="M48" s="33" t="e">
        <f t="shared" si="11"/>
        <v>#DIV/0!</v>
      </c>
      <c r="N48" s="34"/>
      <c r="O48" s="33" t="e">
        <f t="shared" si="12"/>
        <v>#DIV/0!</v>
      </c>
      <c r="P48" s="34"/>
      <c r="Q48" s="33" t="e">
        <f t="shared" si="13"/>
        <v>#DIV/0!</v>
      </c>
      <c r="R48" s="34"/>
      <c r="S48" s="33" t="e">
        <f t="shared" si="9"/>
        <v>#DIV/0!</v>
      </c>
      <c r="T48" s="34">
        <f t="shared" si="14"/>
        <v>0</v>
      </c>
      <c r="U48" s="62" t="e">
        <f t="shared" si="15"/>
        <v>#DIV/0!</v>
      </c>
      <c r="V48" s="67"/>
    </row>
    <row r="49" spans="1:22" ht="60.75" hidden="1" thickBot="1" x14ac:dyDescent="0.3">
      <c r="A49" s="1" t="s">
        <v>86</v>
      </c>
      <c r="B49" s="5" t="s">
        <v>12</v>
      </c>
      <c r="C49" t="str">
        <f t="shared" si="10"/>
        <v/>
      </c>
      <c r="D49">
        <v>13152</v>
      </c>
      <c r="E49">
        <v>6774</v>
      </c>
      <c r="F49">
        <v>4889</v>
      </c>
      <c r="G49">
        <v>6683</v>
      </c>
      <c r="H49">
        <v>10263</v>
      </c>
      <c r="I49" s="8">
        <f t="shared" si="16"/>
        <v>41761</v>
      </c>
      <c r="K49" s="15">
        <f t="shared" si="17"/>
        <v>0</v>
      </c>
      <c r="L49" s="8"/>
      <c r="M49" s="15">
        <f t="shared" si="11"/>
        <v>0</v>
      </c>
      <c r="N49" s="8"/>
      <c r="O49" s="15">
        <f t="shared" si="12"/>
        <v>0</v>
      </c>
      <c r="P49" s="8"/>
      <c r="Q49" s="15">
        <f t="shared" si="13"/>
        <v>0</v>
      </c>
      <c r="R49" s="8"/>
      <c r="S49" s="15">
        <f t="shared" si="9"/>
        <v>0</v>
      </c>
      <c r="T49" s="8">
        <f t="shared" si="14"/>
        <v>0</v>
      </c>
      <c r="U49" s="61">
        <f t="shared" si="15"/>
        <v>0</v>
      </c>
      <c r="V49" s="67"/>
    </row>
    <row r="50" spans="1:22" ht="30.75" hidden="1" thickBot="1" x14ac:dyDescent="0.3">
      <c r="A50" s="1" t="s">
        <v>87</v>
      </c>
      <c r="B50" s="5"/>
      <c r="C50" t="str">
        <f t="shared" si="10"/>
        <v/>
      </c>
      <c r="D50" s="4"/>
      <c r="E50" s="4"/>
      <c r="F50" s="4"/>
      <c r="G50" s="4"/>
      <c r="H50" s="4"/>
      <c r="I50" s="8">
        <f t="shared" si="16"/>
        <v>0</v>
      </c>
      <c r="K50" s="15" t="e">
        <f t="shared" si="17"/>
        <v>#DIV/0!</v>
      </c>
      <c r="L50" s="8"/>
      <c r="M50" s="15" t="e">
        <f t="shared" si="11"/>
        <v>#DIV/0!</v>
      </c>
      <c r="N50" s="8"/>
      <c r="O50" s="15" t="e">
        <f t="shared" si="12"/>
        <v>#DIV/0!</v>
      </c>
      <c r="P50" s="8"/>
      <c r="Q50" s="15" t="e">
        <f t="shared" si="13"/>
        <v>#DIV/0!</v>
      </c>
      <c r="R50" s="8"/>
      <c r="S50" s="15" t="e">
        <f t="shared" si="9"/>
        <v>#DIV/0!</v>
      </c>
      <c r="T50" s="8">
        <f t="shared" si="14"/>
        <v>0</v>
      </c>
      <c r="U50" s="61" t="e">
        <f t="shared" si="15"/>
        <v>#DIV/0!</v>
      </c>
      <c r="V50" s="67"/>
    </row>
    <row r="51" spans="1:22" ht="45.75" hidden="1" thickBot="1" x14ac:dyDescent="0.3">
      <c r="A51" s="1" t="s">
        <v>88</v>
      </c>
      <c r="B51" s="5"/>
      <c r="C51" t="str">
        <f t="shared" si="10"/>
        <v/>
      </c>
      <c r="I51" s="8">
        <f t="shared" si="16"/>
        <v>0</v>
      </c>
      <c r="K51" s="15" t="e">
        <f t="shared" si="17"/>
        <v>#DIV/0!</v>
      </c>
      <c r="L51" s="8"/>
      <c r="M51" s="15" t="e">
        <f t="shared" si="11"/>
        <v>#DIV/0!</v>
      </c>
      <c r="N51" s="8"/>
      <c r="O51" s="15" t="e">
        <f t="shared" si="12"/>
        <v>#DIV/0!</v>
      </c>
      <c r="P51" s="8"/>
      <c r="Q51" s="15" t="e">
        <f t="shared" si="13"/>
        <v>#DIV/0!</v>
      </c>
      <c r="R51" s="8"/>
      <c r="S51" s="15" t="e">
        <f t="shared" si="9"/>
        <v>#DIV/0!</v>
      </c>
      <c r="T51" s="8">
        <f t="shared" si="14"/>
        <v>0</v>
      </c>
      <c r="U51" s="61" t="e">
        <f t="shared" si="15"/>
        <v>#DIV/0!</v>
      </c>
      <c r="V51" s="67"/>
    </row>
    <row r="52" spans="1:22" ht="45.75" hidden="1" thickBot="1" x14ac:dyDescent="0.3">
      <c r="A52" s="1" t="s">
        <v>91</v>
      </c>
      <c r="B52" s="5" t="s">
        <v>12</v>
      </c>
      <c r="C52" t="str">
        <f t="shared" si="10"/>
        <v/>
      </c>
      <c r="D52" s="4"/>
      <c r="E52" s="4"/>
      <c r="F52" s="4"/>
      <c r="G52" s="4"/>
      <c r="H52" s="4"/>
      <c r="I52" s="8">
        <f t="shared" si="16"/>
        <v>0</v>
      </c>
      <c r="K52" s="15" t="e">
        <f t="shared" si="17"/>
        <v>#DIV/0!</v>
      </c>
      <c r="L52" s="8"/>
      <c r="M52" s="15" t="e">
        <f t="shared" si="11"/>
        <v>#DIV/0!</v>
      </c>
      <c r="N52" s="8"/>
      <c r="O52" s="15" t="e">
        <f t="shared" si="12"/>
        <v>#DIV/0!</v>
      </c>
      <c r="P52" s="8"/>
      <c r="Q52" s="15" t="e">
        <f t="shared" si="13"/>
        <v>#DIV/0!</v>
      </c>
      <c r="R52" s="8"/>
      <c r="S52" s="15" t="e">
        <f t="shared" si="9"/>
        <v>#DIV/0!</v>
      </c>
      <c r="T52" s="8">
        <f t="shared" si="14"/>
        <v>0</v>
      </c>
      <c r="U52" s="61" t="e">
        <f t="shared" si="15"/>
        <v>#DIV/0!</v>
      </c>
      <c r="V52" s="67"/>
    </row>
    <row r="53" spans="1:22" ht="45.75" hidden="1" thickBot="1" x14ac:dyDescent="0.3">
      <c r="A53" s="1" t="s">
        <v>92</v>
      </c>
      <c r="B53" s="5" t="s">
        <v>12</v>
      </c>
      <c r="C53" t="str">
        <f t="shared" si="10"/>
        <v/>
      </c>
      <c r="D53" s="10"/>
      <c r="E53" s="10"/>
      <c r="F53">
        <v>25525</v>
      </c>
      <c r="G53">
        <v>59116</v>
      </c>
      <c r="H53">
        <v>71600</v>
      </c>
      <c r="I53" s="8">
        <f t="shared" si="16"/>
        <v>156241</v>
      </c>
      <c r="J53" s="10"/>
      <c r="K53" s="15" t="e">
        <f t="shared" si="17"/>
        <v>#DIV/0!</v>
      </c>
      <c r="L53" s="12"/>
      <c r="M53" s="16" t="e">
        <f t="shared" si="11"/>
        <v>#DIV/0!</v>
      </c>
      <c r="N53" s="12"/>
      <c r="O53" s="16">
        <f t="shared" si="12"/>
        <v>0</v>
      </c>
      <c r="P53" s="12"/>
      <c r="Q53" s="16">
        <f t="shared" si="13"/>
        <v>0</v>
      </c>
      <c r="R53" s="12"/>
      <c r="S53" s="16">
        <f t="shared" si="9"/>
        <v>0</v>
      </c>
      <c r="T53" s="12">
        <f t="shared" si="14"/>
        <v>0</v>
      </c>
      <c r="U53" s="60">
        <f t="shared" si="15"/>
        <v>0</v>
      </c>
      <c r="V53" s="67"/>
    </row>
    <row r="54" spans="1:22" ht="75.75" hidden="1" thickBot="1" x14ac:dyDescent="0.3">
      <c r="A54" s="1" t="s">
        <v>93</v>
      </c>
      <c r="B54" s="5"/>
      <c r="C54" t="str">
        <f t="shared" si="10"/>
        <v/>
      </c>
      <c r="I54" s="8">
        <f t="shared" si="16"/>
        <v>0</v>
      </c>
      <c r="K54" s="15" t="e">
        <f t="shared" si="17"/>
        <v>#DIV/0!</v>
      </c>
      <c r="L54" s="8"/>
      <c r="M54" s="15" t="e">
        <f t="shared" si="11"/>
        <v>#DIV/0!</v>
      </c>
      <c r="N54" s="8"/>
      <c r="O54" s="15" t="e">
        <f t="shared" si="12"/>
        <v>#DIV/0!</v>
      </c>
      <c r="P54" s="8"/>
      <c r="Q54" s="15" t="e">
        <f t="shared" si="13"/>
        <v>#DIV/0!</v>
      </c>
      <c r="R54" s="8"/>
      <c r="S54" s="15" t="e">
        <f t="shared" si="9"/>
        <v>#DIV/0!</v>
      </c>
      <c r="T54" s="8">
        <f t="shared" si="14"/>
        <v>0</v>
      </c>
      <c r="U54" s="61" t="e">
        <f t="shared" si="15"/>
        <v>#DIV/0!</v>
      </c>
      <c r="V54" s="67"/>
    </row>
    <row r="55" spans="1:22" ht="45.75" hidden="1" thickBot="1" x14ac:dyDescent="0.3">
      <c r="A55" s="1" t="s">
        <v>95</v>
      </c>
      <c r="B55" s="5"/>
      <c r="C55" t="str">
        <f t="shared" si="10"/>
        <v/>
      </c>
      <c r="D55">
        <v>69756</v>
      </c>
      <c r="E55">
        <v>59430</v>
      </c>
      <c r="F55">
        <v>78302</v>
      </c>
      <c r="G55">
        <v>56003</v>
      </c>
      <c r="H55">
        <v>45701</v>
      </c>
      <c r="I55" s="8">
        <f t="shared" si="16"/>
        <v>309192</v>
      </c>
      <c r="J55" s="10"/>
      <c r="K55" s="15">
        <f t="shared" si="17"/>
        <v>0</v>
      </c>
      <c r="L55" s="12"/>
      <c r="M55" s="16">
        <f t="shared" si="11"/>
        <v>0</v>
      </c>
      <c r="N55" s="12"/>
      <c r="O55" s="16">
        <f t="shared" si="12"/>
        <v>0</v>
      </c>
      <c r="P55" s="12"/>
      <c r="Q55" s="16">
        <f t="shared" si="13"/>
        <v>0</v>
      </c>
      <c r="R55" s="12"/>
      <c r="S55" s="16">
        <f t="shared" si="9"/>
        <v>0</v>
      </c>
      <c r="T55" s="12">
        <f t="shared" si="14"/>
        <v>0</v>
      </c>
      <c r="U55" s="60">
        <f t="shared" si="15"/>
        <v>0</v>
      </c>
      <c r="V55" s="67"/>
    </row>
    <row r="56" spans="1:22" ht="45.75" hidden="1" thickBot="1" x14ac:dyDescent="0.3">
      <c r="A56" s="1" t="s">
        <v>96</v>
      </c>
      <c r="B56" s="5" t="s">
        <v>12</v>
      </c>
      <c r="C56" t="str">
        <f t="shared" si="10"/>
        <v/>
      </c>
      <c r="D56">
        <v>6761</v>
      </c>
      <c r="E56">
        <v>6211</v>
      </c>
      <c r="F56">
        <v>7374</v>
      </c>
      <c r="G56">
        <v>6211</v>
      </c>
      <c r="H56">
        <v>6761</v>
      </c>
      <c r="I56" s="8">
        <f t="shared" si="16"/>
        <v>33318</v>
      </c>
      <c r="J56" s="10"/>
      <c r="K56" s="15">
        <f t="shared" si="17"/>
        <v>0</v>
      </c>
      <c r="L56" s="12"/>
      <c r="M56" s="16">
        <f t="shared" si="11"/>
        <v>0</v>
      </c>
      <c r="N56" s="12"/>
      <c r="O56" s="16">
        <f t="shared" si="12"/>
        <v>0</v>
      </c>
      <c r="P56" s="12"/>
      <c r="Q56" s="16">
        <f t="shared" si="13"/>
        <v>0</v>
      </c>
      <c r="R56" s="12"/>
      <c r="S56" s="16">
        <f t="shared" si="9"/>
        <v>0</v>
      </c>
      <c r="T56" s="12">
        <f t="shared" si="14"/>
        <v>0</v>
      </c>
      <c r="U56" s="60">
        <f t="shared" si="15"/>
        <v>0</v>
      </c>
      <c r="V56" s="67"/>
    </row>
    <row r="57" spans="1:22" ht="45.75" hidden="1" thickBot="1" x14ac:dyDescent="0.3">
      <c r="A57" s="1" t="s">
        <v>97</v>
      </c>
      <c r="B57" s="5"/>
      <c r="C57" t="str">
        <f t="shared" si="10"/>
        <v/>
      </c>
      <c r="I57" s="8">
        <f t="shared" si="16"/>
        <v>0</v>
      </c>
      <c r="K57" s="15" t="e">
        <f t="shared" si="17"/>
        <v>#DIV/0!</v>
      </c>
      <c r="L57" s="8"/>
      <c r="M57" s="15" t="e">
        <f t="shared" si="11"/>
        <v>#DIV/0!</v>
      </c>
      <c r="N57" s="8"/>
      <c r="O57" s="15" t="e">
        <f t="shared" si="12"/>
        <v>#DIV/0!</v>
      </c>
      <c r="P57" s="8"/>
      <c r="Q57" s="15" t="e">
        <f t="shared" si="13"/>
        <v>#DIV/0!</v>
      </c>
      <c r="R57" s="8"/>
      <c r="S57" s="15" t="e">
        <f t="shared" si="9"/>
        <v>#DIV/0!</v>
      </c>
      <c r="T57" s="8">
        <f t="shared" si="14"/>
        <v>0</v>
      </c>
      <c r="U57" s="61" t="e">
        <f t="shared" si="15"/>
        <v>#DIV/0!</v>
      </c>
      <c r="V57" s="67"/>
    </row>
    <row r="58" spans="1:22" ht="60.75" hidden="1" thickBot="1" x14ac:dyDescent="0.3">
      <c r="A58" s="1" t="s">
        <v>99</v>
      </c>
      <c r="B58" s="5" t="s">
        <v>12</v>
      </c>
      <c r="C58" t="str">
        <f t="shared" si="10"/>
        <v/>
      </c>
      <c r="I58" s="8">
        <f t="shared" si="16"/>
        <v>0</v>
      </c>
      <c r="K58" s="15" t="e">
        <f t="shared" si="17"/>
        <v>#DIV/0!</v>
      </c>
      <c r="L58" s="8"/>
      <c r="M58" s="15" t="e">
        <f t="shared" si="11"/>
        <v>#DIV/0!</v>
      </c>
      <c r="N58" s="8"/>
      <c r="O58" s="15" t="e">
        <f t="shared" si="12"/>
        <v>#DIV/0!</v>
      </c>
      <c r="P58" s="8"/>
      <c r="Q58" s="15" t="e">
        <f t="shared" si="13"/>
        <v>#DIV/0!</v>
      </c>
      <c r="R58" s="8"/>
      <c r="S58" s="15" t="e">
        <f t="shared" si="9"/>
        <v>#DIV/0!</v>
      </c>
      <c r="T58" s="8">
        <f t="shared" si="14"/>
        <v>0</v>
      </c>
      <c r="U58" s="61" t="e">
        <f t="shared" si="15"/>
        <v>#DIV/0!</v>
      </c>
      <c r="V58" s="67"/>
    </row>
    <row r="59" spans="1:22" ht="105.75" hidden="1" thickBot="1" x14ac:dyDescent="0.3">
      <c r="A59" s="1" t="s">
        <v>101</v>
      </c>
      <c r="B59" s="5"/>
      <c r="C59" t="str">
        <f t="shared" si="10"/>
        <v/>
      </c>
      <c r="I59" s="8">
        <f t="shared" si="16"/>
        <v>0</v>
      </c>
      <c r="K59" s="15" t="e">
        <f t="shared" si="17"/>
        <v>#DIV/0!</v>
      </c>
      <c r="L59" s="8"/>
      <c r="M59" s="15" t="e">
        <f t="shared" si="11"/>
        <v>#DIV/0!</v>
      </c>
      <c r="N59" s="8"/>
      <c r="O59" s="15" t="e">
        <f t="shared" si="12"/>
        <v>#DIV/0!</v>
      </c>
      <c r="P59" s="8"/>
      <c r="Q59" s="15" t="e">
        <f t="shared" si="13"/>
        <v>#DIV/0!</v>
      </c>
      <c r="R59" s="8"/>
      <c r="S59" s="15" t="e">
        <f t="shared" si="9"/>
        <v>#DIV/0!</v>
      </c>
      <c r="T59" s="8">
        <f t="shared" si="14"/>
        <v>0</v>
      </c>
      <c r="U59" s="61" t="e">
        <f t="shared" si="15"/>
        <v>#DIV/0!</v>
      </c>
      <c r="V59" s="67"/>
    </row>
    <row r="60" spans="1:22" ht="45.75" hidden="1" thickBot="1" x14ac:dyDescent="0.3">
      <c r="A60" s="1" t="s">
        <v>102</v>
      </c>
      <c r="B60" s="5" t="s">
        <v>12</v>
      </c>
      <c r="C60" t="str">
        <f t="shared" si="10"/>
        <v/>
      </c>
      <c r="D60">
        <v>1666</v>
      </c>
      <c r="E60">
        <v>2520</v>
      </c>
      <c r="F60">
        <v>776</v>
      </c>
      <c r="G60">
        <v>1609</v>
      </c>
      <c r="H60">
        <v>1350</v>
      </c>
      <c r="I60" s="8">
        <f t="shared" si="16"/>
        <v>7921</v>
      </c>
      <c r="J60" s="10"/>
      <c r="K60" s="15">
        <f t="shared" si="17"/>
        <v>0</v>
      </c>
      <c r="L60" s="12"/>
      <c r="M60" s="16">
        <f t="shared" si="11"/>
        <v>0</v>
      </c>
      <c r="N60" s="12"/>
      <c r="O60" s="16">
        <f t="shared" si="12"/>
        <v>0</v>
      </c>
      <c r="P60" s="12"/>
      <c r="Q60" s="16">
        <f t="shared" si="13"/>
        <v>0</v>
      </c>
      <c r="R60" s="12"/>
      <c r="S60" s="16">
        <f t="shared" si="9"/>
        <v>0</v>
      </c>
      <c r="T60" s="12">
        <f t="shared" si="14"/>
        <v>0</v>
      </c>
      <c r="U60" s="60">
        <f t="shared" si="15"/>
        <v>0</v>
      </c>
      <c r="V60" s="67"/>
    </row>
    <row r="61" spans="1:22" ht="60.75" hidden="1" thickBot="1" x14ac:dyDescent="0.3">
      <c r="A61" s="1" t="s">
        <v>103</v>
      </c>
      <c r="B61" s="5" t="s">
        <v>12</v>
      </c>
      <c r="C61" t="str">
        <f t="shared" si="10"/>
        <v/>
      </c>
      <c r="I61" s="8">
        <f t="shared" si="16"/>
        <v>0</v>
      </c>
      <c r="K61" s="15" t="e">
        <f t="shared" si="17"/>
        <v>#DIV/0!</v>
      </c>
      <c r="L61" s="8"/>
      <c r="M61" s="15" t="e">
        <f t="shared" si="11"/>
        <v>#DIV/0!</v>
      </c>
      <c r="N61" s="8"/>
      <c r="O61" s="15" t="e">
        <f t="shared" si="12"/>
        <v>#DIV/0!</v>
      </c>
      <c r="P61" s="8"/>
      <c r="Q61" s="15" t="e">
        <f t="shared" si="13"/>
        <v>#DIV/0!</v>
      </c>
      <c r="R61" s="8"/>
      <c r="S61" s="15" t="e">
        <f t="shared" si="9"/>
        <v>#DIV/0!</v>
      </c>
      <c r="T61" s="8">
        <f t="shared" si="14"/>
        <v>0</v>
      </c>
      <c r="U61" s="61" t="e">
        <f t="shared" si="15"/>
        <v>#DIV/0!</v>
      </c>
      <c r="V61" s="67"/>
    </row>
    <row r="62" spans="1:22" ht="60.75" hidden="1" thickBot="1" x14ac:dyDescent="0.3">
      <c r="A62" s="1" t="s">
        <v>105</v>
      </c>
      <c r="B62" s="5"/>
      <c r="C62" t="str">
        <f t="shared" si="10"/>
        <v/>
      </c>
      <c r="I62" s="8">
        <f t="shared" si="16"/>
        <v>0</v>
      </c>
      <c r="K62" s="15" t="e">
        <f t="shared" si="17"/>
        <v>#DIV/0!</v>
      </c>
      <c r="L62" s="8"/>
      <c r="M62" s="15" t="e">
        <f t="shared" si="11"/>
        <v>#DIV/0!</v>
      </c>
      <c r="N62" s="8"/>
      <c r="O62" s="15" t="e">
        <f t="shared" si="12"/>
        <v>#DIV/0!</v>
      </c>
      <c r="P62" s="8"/>
      <c r="Q62" s="15" t="e">
        <f t="shared" si="13"/>
        <v>#DIV/0!</v>
      </c>
      <c r="R62" s="8"/>
      <c r="S62" s="15" t="e">
        <f t="shared" si="9"/>
        <v>#DIV/0!</v>
      </c>
      <c r="T62" s="8">
        <f t="shared" si="14"/>
        <v>0</v>
      </c>
      <c r="U62" s="61" t="e">
        <f t="shared" si="15"/>
        <v>#DIV/0!</v>
      </c>
      <c r="V62" s="67"/>
    </row>
    <row r="63" spans="1:22" ht="60.75" hidden="1" thickBot="1" x14ac:dyDescent="0.3">
      <c r="A63" s="1" t="s">
        <v>106</v>
      </c>
      <c r="B63" s="5"/>
      <c r="C63" t="str">
        <f t="shared" si="10"/>
        <v/>
      </c>
      <c r="I63" s="8">
        <f t="shared" si="16"/>
        <v>0</v>
      </c>
      <c r="K63" s="15" t="e">
        <f t="shared" si="17"/>
        <v>#DIV/0!</v>
      </c>
      <c r="L63" s="8"/>
      <c r="M63" s="15" t="e">
        <f t="shared" si="11"/>
        <v>#DIV/0!</v>
      </c>
      <c r="N63" s="8"/>
      <c r="O63" s="15" t="e">
        <f t="shared" si="12"/>
        <v>#DIV/0!</v>
      </c>
      <c r="P63" s="8"/>
      <c r="Q63" s="15" t="e">
        <f t="shared" si="13"/>
        <v>#DIV/0!</v>
      </c>
      <c r="R63" s="8"/>
      <c r="S63" s="15" t="e">
        <f t="shared" si="9"/>
        <v>#DIV/0!</v>
      </c>
      <c r="T63" s="8">
        <f t="shared" si="14"/>
        <v>0</v>
      </c>
      <c r="U63" s="61" t="e">
        <f t="shared" si="15"/>
        <v>#DIV/0!</v>
      </c>
      <c r="V63" s="67"/>
    </row>
    <row r="64" spans="1:22" ht="60.75" hidden="1" thickBot="1" x14ac:dyDescent="0.3">
      <c r="A64" s="1" t="s">
        <v>107</v>
      </c>
      <c r="B64" s="5"/>
      <c r="C64" t="str">
        <f t="shared" si="10"/>
        <v/>
      </c>
      <c r="I64" s="8">
        <f t="shared" si="16"/>
        <v>0</v>
      </c>
      <c r="K64" s="15" t="e">
        <f t="shared" si="17"/>
        <v>#DIV/0!</v>
      </c>
      <c r="L64" s="8"/>
      <c r="M64" s="15" t="e">
        <f t="shared" si="11"/>
        <v>#DIV/0!</v>
      </c>
      <c r="N64" s="8"/>
      <c r="O64" s="15" t="e">
        <f t="shared" si="12"/>
        <v>#DIV/0!</v>
      </c>
      <c r="P64" s="8"/>
      <c r="Q64" s="15" t="e">
        <f t="shared" si="13"/>
        <v>#DIV/0!</v>
      </c>
      <c r="R64" s="8"/>
      <c r="S64" s="15" t="e">
        <f t="shared" si="9"/>
        <v>#DIV/0!</v>
      </c>
      <c r="T64" s="8">
        <f t="shared" si="14"/>
        <v>0</v>
      </c>
      <c r="U64" s="61" t="e">
        <f t="shared" si="15"/>
        <v>#DIV/0!</v>
      </c>
      <c r="V64" s="67"/>
    </row>
    <row r="65" spans="1:22" ht="60.75" hidden="1" thickBot="1" x14ac:dyDescent="0.3">
      <c r="A65" s="1" t="s">
        <v>109</v>
      </c>
      <c r="B65" s="5" t="s">
        <v>12</v>
      </c>
      <c r="C65" t="str">
        <f t="shared" si="10"/>
        <v/>
      </c>
      <c r="D65" s="10"/>
      <c r="E65" s="10"/>
      <c r="F65" s="10"/>
      <c r="G65" s="10"/>
      <c r="H65" s="10"/>
      <c r="I65" s="12">
        <f t="shared" si="16"/>
        <v>0</v>
      </c>
      <c r="J65" s="10"/>
      <c r="K65" s="15" t="e">
        <f t="shared" si="17"/>
        <v>#DIV/0!</v>
      </c>
      <c r="L65" s="12"/>
      <c r="M65" s="16" t="e">
        <f t="shared" si="11"/>
        <v>#DIV/0!</v>
      </c>
      <c r="N65" s="12"/>
      <c r="O65" s="16" t="e">
        <f t="shared" si="12"/>
        <v>#DIV/0!</v>
      </c>
      <c r="P65" s="12"/>
      <c r="Q65" s="16" t="e">
        <f t="shared" si="13"/>
        <v>#DIV/0!</v>
      </c>
      <c r="R65" s="12"/>
      <c r="S65" s="16" t="e">
        <f t="shared" si="9"/>
        <v>#DIV/0!</v>
      </c>
      <c r="T65" s="12">
        <f t="shared" si="14"/>
        <v>0</v>
      </c>
      <c r="U65" s="60" t="e">
        <f t="shared" si="15"/>
        <v>#DIV/0!</v>
      </c>
      <c r="V65" s="67"/>
    </row>
    <row r="66" spans="1:22" ht="60.75" hidden="1" thickBot="1" x14ac:dyDescent="0.3">
      <c r="A66" s="1" t="s">
        <v>111</v>
      </c>
      <c r="B66" s="8" t="s">
        <v>12</v>
      </c>
      <c r="C66" t="str">
        <f t="shared" si="10"/>
        <v/>
      </c>
      <c r="D66" s="4">
        <v>1331</v>
      </c>
      <c r="E66" s="4">
        <v>1281</v>
      </c>
      <c r="F66" s="4">
        <v>1367</v>
      </c>
      <c r="G66" s="4">
        <v>2580</v>
      </c>
      <c r="H66" s="4">
        <v>1430</v>
      </c>
      <c r="I66" s="8">
        <f t="shared" si="16"/>
        <v>7989</v>
      </c>
      <c r="J66" t="s">
        <v>112</v>
      </c>
      <c r="K66" s="15" t="e">
        <f t="shared" si="17"/>
        <v>#VALUE!</v>
      </c>
      <c r="L66" s="8"/>
      <c r="M66" s="15">
        <f t="shared" si="11"/>
        <v>0</v>
      </c>
      <c r="N66" s="8"/>
      <c r="O66" s="15">
        <f t="shared" si="12"/>
        <v>0</v>
      </c>
      <c r="P66" s="8"/>
      <c r="Q66" s="15">
        <f t="shared" si="13"/>
        <v>0</v>
      </c>
      <c r="R66" s="8"/>
      <c r="S66" s="15">
        <f t="shared" si="9"/>
        <v>0</v>
      </c>
      <c r="T66" s="8" t="e">
        <f t="shared" si="14"/>
        <v>#VALUE!</v>
      </c>
      <c r="U66" s="61" t="e">
        <f t="shared" si="15"/>
        <v>#VALUE!</v>
      </c>
      <c r="V66" s="67"/>
    </row>
    <row r="67" spans="1:22" ht="90.75" hidden="1" thickBot="1" x14ac:dyDescent="0.3">
      <c r="A67" s="1" t="s">
        <v>113</v>
      </c>
      <c r="B67" s="5" t="s">
        <v>12</v>
      </c>
      <c r="C67" t="str">
        <f t="shared" ref="C67:C98" si="18">IF(IFERROR(U67, 0) &gt; 0, IF(U67&lt;75%,"&lt;75%",IF(U67&lt;90%,"75-90%",IF(U67&lt;100%,"90-99%","100%"))), "")</f>
        <v/>
      </c>
      <c r="D67">
        <v>516</v>
      </c>
      <c r="E67">
        <v>425</v>
      </c>
      <c r="F67">
        <v>374</v>
      </c>
      <c r="G67">
        <v>318</v>
      </c>
      <c r="H67">
        <v>100</v>
      </c>
      <c r="I67" s="8">
        <f t="shared" si="16"/>
        <v>1733</v>
      </c>
      <c r="J67" s="10"/>
      <c r="K67" s="15">
        <f t="shared" si="17"/>
        <v>0</v>
      </c>
      <c r="L67" s="12"/>
      <c r="M67" s="16">
        <f t="shared" ref="M67:M69" si="19">SUM(L67/E67)</f>
        <v>0</v>
      </c>
      <c r="N67" s="12"/>
      <c r="O67" s="16">
        <f t="shared" ref="O67:O69" si="20">SUM(N67/F67)</f>
        <v>0</v>
      </c>
      <c r="P67" s="12"/>
      <c r="Q67" s="16">
        <f t="shared" ref="Q67:Q69" si="21">SUM(P67/G67)</f>
        <v>0</v>
      </c>
      <c r="R67" s="12"/>
      <c r="S67" s="16">
        <f t="shared" si="9"/>
        <v>0</v>
      </c>
      <c r="T67" s="12">
        <f t="shared" si="14"/>
        <v>0</v>
      </c>
      <c r="U67" s="60">
        <f t="shared" ref="U67:U69" si="22">SUM(T67/I67)</f>
        <v>0</v>
      </c>
      <c r="V67" s="67"/>
    </row>
    <row r="68" spans="1:22" ht="60.75" hidden="1" thickBot="1" x14ac:dyDescent="0.3">
      <c r="A68" s="1" t="s">
        <v>115</v>
      </c>
      <c r="B68" s="5"/>
      <c r="C68" t="str">
        <f t="shared" si="18"/>
        <v/>
      </c>
      <c r="I68" s="8">
        <f t="shared" si="16"/>
        <v>0</v>
      </c>
      <c r="K68" s="15" t="e">
        <f>SUM(J68/#REF!)</f>
        <v>#REF!</v>
      </c>
      <c r="L68" s="8"/>
      <c r="M68" s="15" t="e">
        <f t="shared" si="19"/>
        <v>#DIV/0!</v>
      </c>
      <c r="N68" s="8"/>
      <c r="O68" s="15" t="e">
        <f t="shared" si="20"/>
        <v>#DIV/0!</v>
      </c>
      <c r="P68" s="8"/>
      <c r="Q68" s="15" t="e">
        <f t="shared" si="21"/>
        <v>#DIV/0!</v>
      </c>
      <c r="R68" s="8"/>
      <c r="S68" s="15" t="e">
        <f t="shared" si="9"/>
        <v>#DIV/0!</v>
      </c>
      <c r="T68" s="8">
        <f t="shared" si="14"/>
        <v>0</v>
      </c>
      <c r="U68" s="61" t="e">
        <f t="shared" si="22"/>
        <v>#DIV/0!</v>
      </c>
      <c r="V68" s="67"/>
    </row>
    <row r="69" spans="1:22" ht="60.75" hidden="1" thickBot="1" x14ac:dyDescent="0.3">
      <c r="A69" s="1" t="s">
        <v>116</v>
      </c>
      <c r="B69" s="5" t="s">
        <v>12</v>
      </c>
      <c r="C69" t="str">
        <f t="shared" si="18"/>
        <v/>
      </c>
      <c r="D69" s="10"/>
      <c r="E69" s="10"/>
      <c r="F69" s="10"/>
      <c r="G69" s="10"/>
      <c r="H69" s="10"/>
      <c r="I69" s="12">
        <f t="shared" si="16"/>
        <v>0</v>
      </c>
      <c r="J69">
        <v>1417</v>
      </c>
      <c r="K69" s="15" t="e">
        <f>SUM(J69/#REF!)</f>
        <v>#REF!</v>
      </c>
      <c r="L69" s="8">
        <v>1602</v>
      </c>
      <c r="M69" s="15" t="e">
        <f t="shared" si="19"/>
        <v>#DIV/0!</v>
      </c>
      <c r="N69" s="8">
        <v>1209</v>
      </c>
      <c r="O69" s="15" t="e">
        <f t="shared" si="20"/>
        <v>#DIV/0!</v>
      </c>
      <c r="P69" s="8">
        <v>1954</v>
      </c>
      <c r="Q69" s="15" t="e">
        <f t="shared" si="21"/>
        <v>#DIV/0!</v>
      </c>
      <c r="R69" s="8">
        <v>1500</v>
      </c>
      <c r="S69" s="15" t="e">
        <f t="shared" si="9"/>
        <v>#DIV/0!</v>
      </c>
      <c r="T69" s="8">
        <f t="shared" si="14"/>
        <v>7682</v>
      </c>
      <c r="U69" s="61" t="e">
        <f t="shared" si="22"/>
        <v>#DIV/0!</v>
      </c>
      <c r="V69" s="67"/>
    </row>
    <row r="70" spans="1:22" ht="90.75" hidden="1" thickBot="1" x14ac:dyDescent="0.3">
      <c r="A70" s="1" t="s">
        <v>122</v>
      </c>
      <c r="B70" s="5" t="s">
        <v>12</v>
      </c>
      <c r="C70" t="str">
        <f t="shared" si="18"/>
        <v/>
      </c>
      <c r="D70">
        <v>624</v>
      </c>
      <c r="E70">
        <v>815</v>
      </c>
      <c r="F70">
        <v>1461</v>
      </c>
      <c r="G70">
        <v>1489</v>
      </c>
      <c r="H70">
        <v>2105</v>
      </c>
      <c r="I70" s="8">
        <f t="shared" ref="I70:I101" si="23">SUM(D70:H70)</f>
        <v>6494</v>
      </c>
      <c r="J70" s="13"/>
      <c r="K70" s="16"/>
      <c r="L70" s="12"/>
      <c r="M70" s="16"/>
      <c r="N70" s="12"/>
      <c r="O70" s="16"/>
      <c r="P70" s="12"/>
      <c r="Q70" s="16"/>
      <c r="R70" s="12"/>
      <c r="S70" s="16"/>
      <c r="T70" s="12"/>
      <c r="U70" s="60"/>
      <c r="V70" s="67"/>
    </row>
    <row r="71" spans="1:22" ht="60.75" hidden="1" thickBot="1" x14ac:dyDescent="0.3">
      <c r="A71" s="1" t="s">
        <v>123</v>
      </c>
      <c r="B71" s="5" t="s">
        <v>12</v>
      </c>
      <c r="C71" t="str">
        <f t="shared" si="18"/>
        <v/>
      </c>
      <c r="D71">
        <v>1648</v>
      </c>
      <c r="E71">
        <v>1025</v>
      </c>
      <c r="F71">
        <v>350</v>
      </c>
      <c r="G71">
        <v>279</v>
      </c>
      <c r="H71">
        <v>176</v>
      </c>
      <c r="I71" s="8">
        <f t="shared" si="23"/>
        <v>3478</v>
      </c>
      <c r="J71" s="10"/>
      <c r="K71" s="16">
        <f t="shared" ref="K71:K85" si="24">SUM(J71/D71)</f>
        <v>0</v>
      </c>
      <c r="L71" s="12"/>
      <c r="M71" s="16">
        <f t="shared" ref="M71:M80" si="25">SUM(L71/E71)</f>
        <v>0</v>
      </c>
      <c r="N71" s="12"/>
      <c r="O71" s="16">
        <f t="shared" ref="O71:O80" si="26">SUM(N71/F71)</f>
        <v>0</v>
      </c>
      <c r="P71" s="12"/>
      <c r="Q71" s="16">
        <f t="shared" ref="Q71:Q80" si="27">SUM(P71/G71)</f>
        <v>0</v>
      </c>
      <c r="R71" s="12"/>
      <c r="S71" s="16">
        <f t="shared" ref="S71:S80" si="28">SUM(R71/H71)</f>
        <v>0</v>
      </c>
      <c r="T71" s="12">
        <f t="shared" ref="T71:T80" si="29">SUM(J71+L71+N71+P71+R71)</f>
        <v>0</v>
      </c>
      <c r="U71" s="60">
        <f t="shared" ref="U71:U80" si="30">SUM(T71/I71)</f>
        <v>0</v>
      </c>
      <c r="V71" s="67"/>
    </row>
    <row r="72" spans="1:22" ht="75.75" hidden="1" thickBot="1" x14ac:dyDescent="0.3">
      <c r="A72" s="1" t="s">
        <v>125</v>
      </c>
      <c r="B72" s="5" t="s">
        <v>12</v>
      </c>
      <c r="C72" t="str">
        <f t="shared" si="18"/>
        <v/>
      </c>
      <c r="I72" s="8">
        <f t="shared" si="23"/>
        <v>0</v>
      </c>
      <c r="K72" s="16" t="e">
        <f t="shared" si="24"/>
        <v>#DIV/0!</v>
      </c>
      <c r="L72" s="8"/>
      <c r="M72" s="15" t="e">
        <f t="shared" si="25"/>
        <v>#DIV/0!</v>
      </c>
      <c r="N72" s="8"/>
      <c r="O72" s="15" t="e">
        <f t="shared" si="26"/>
        <v>#DIV/0!</v>
      </c>
      <c r="P72" s="8"/>
      <c r="Q72" s="15" t="e">
        <f t="shared" si="27"/>
        <v>#DIV/0!</v>
      </c>
      <c r="R72" s="8"/>
      <c r="S72" s="15" t="e">
        <f t="shared" si="28"/>
        <v>#DIV/0!</v>
      </c>
      <c r="T72" s="8">
        <f t="shared" si="29"/>
        <v>0</v>
      </c>
      <c r="U72" s="61" t="e">
        <f t="shared" si="30"/>
        <v>#DIV/0!</v>
      </c>
      <c r="V72" s="67"/>
    </row>
    <row r="73" spans="1:22" ht="75.75" hidden="1" thickBot="1" x14ac:dyDescent="0.3">
      <c r="A73" s="1" t="s">
        <v>127</v>
      </c>
      <c r="B73" s="8" t="s">
        <v>12</v>
      </c>
      <c r="C73" t="str">
        <f t="shared" si="18"/>
        <v/>
      </c>
      <c r="I73" s="8">
        <f t="shared" si="23"/>
        <v>0</v>
      </c>
      <c r="K73" s="16" t="e">
        <f t="shared" si="24"/>
        <v>#DIV/0!</v>
      </c>
      <c r="L73" s="8"/>
      <c r="M73" s="15" t="e">
        <f t="shared" si="25"/>
        <v>#DIV/0!</v>
      </c>
      <c r="N73" s="8"/>
      <c r="O73" s="15" t="e">
        <f t="shared" si="26"/>
        <v>#DIV/0!</v>
      </c>
      <c r="P73" s="8"/>
      <c r="Q73" s="15" t="e">
        <f t="shared" si="27"/>
        <v>#DIV/0!</v>
      </c>
      <c r="R73" s="8"/>
      <c r="S73" s="15" t="e">
        <f t="shared" si="28"/>
        <v>#DIV/0!</v>
      </c>
      <c r="T73" s="8">
        <f t="shared" si="29"/>
        <v>0</v>
      </c>
      <c r="U73" s="61" t="e">
        <f t="shared" si="30"/>
        <v>#DIV/0!</v>
      </c>
      <c r="V73" s="67"/>
    </row>
    <row r="74" spans="1:22" ht="45.75" hidden="1" thickBot="1" x14ac:dyDescent="0.3">
      <c r="A74" s="1" t="s">
        <v>128</v>
      </c>
      <c r="B74" s="5" t="s">
        <v>12</v>
      </c>
      <c r="C74" t="str">
        <f t="shared" si="18"/>
        <v/>
      </c>
      <c r="I74" s="8">
        <f t="shared" si="23"/>
        <v>0</v>
      </c>
      <c r="K74" s="16" t="e">
        <f t="shared" si="24"/>
        <v>#DIV/0!</v>
      </c>
      <c r="L74" s="8"/>
      <c r="M74" s="15" t="e">
        <f t="shared" si="25"/>
        <v>#DIV/0!</v>
      </c>
      <c r="N74" s="8"/>
      <c r="O74" s="15" t="e">
        <f t="shared" si="26"/>
        <v>#DIV/0!</v>
      </c>
      <c r="P74" s="8"/>
      <c r="Q74" s="15" t="e">
        <f t="shared" si="27"/>
        <v>#DIV/0!</v>
      </c>
      <c r="R74" s="8"/>
      <c r="S74" s="15" t="e">
        <f t="shared" si="28"/>
        <v>#DIV/0!</v>
      </c>
      <c r="T74" s="8">
        <f t="shared" si="29"/>
        <v>0</v>
      </c>
      <c r="U74" s="61" t="e">
        <f t="shared" si="30"/>
        <v>#DIV/0!</v>
      </c>
      <c r="V74" s="67"/>
    </row>
    <row r="75" spans="1:22" ht="60.75" hidden="1" thickBot="1" x14ac:dyDescent="0.3">
      <c r="A75" s="1" t="s">
        <v>129</v>
      </c>
      <c r="B75" s="5" t="s">
        <v>12</v>
      </c>
      <c r="C75" t="str">
        <f t="shared" si="18"/>
        <v/>
      </c>
      <c r="D75" s="12"/>
      <c r="E75" s="12"/>
      <c r="F75" s="8">
        <v>721</v>
      </c>
      <c r="G75" s="8">
        <v>950</v>
      </c>
      <c r="H75" s="11">
        <v>659</v>
      </c>
      <c r="I75" s="8">
        <f t="shared" si="23"/>
        <v>2330</v>
      </c>
      <c r="J75" s="10"/>
      <c r="K75" s="16" t="e">
        <f t="shared" si="24"/>
        <v>#DIV/0!</v>
      </c>
      <c r="L75" s="12"/>
      <c r="M75" s="16" t="e">
        <f t="shared" si="25"/>
        <v>#DIV/0!</v>
      </c>
      <c r="N75" s="12"/>
      <c r="O75" s="16">
        <f t="shared" si="26"/>
        <v>0</v>
      </c>
      <c r="P75" s="12"/>
      <c r="Q75" s="16">
        <f t="shared" si="27"/>
        <v>0</v>
      </c>
      <c r="R75" s="12"/>
      <c r="S75" s="16">
        <f t="shared" si="28"/>
        <v>0</v>
      </c>
      <c r="T75" s="12">
        <f t="shared" si="29"/>
        <v>0</v>
      </c>
      <c r="U75" s="60">
        <f t="shared" si="30"/>
        <v>0</v>
      </c>
      <c r="V75" s="67"/>
    </row>
    <row r="76" spans="1:22" ht="45.75" hidden="1" thickBot="1" x14ac:dyDescent="0.3">
      <c r="A76" s="1" t="s">
        <v>131</v>
      </c>
      <c r="B76" s="5" t="s">
        <v>12</v>
      </c>
      <c r="C76" t="str">
        <f t="shared" si="18"/>
        <v/>
      </c>
      <c r="D76">
        <v>1888</v>
      </c>
      <c r="E76">
        <v>1410</v>
      </c>
      <c r="F76">
        <v>905</v>
      </c>
      <c r="G76">
        <v>1589</v>
      </c>
      <c r="H76">
        <v>945</v>
      </c>
      <c r="I76" s="8">
        <f t="shared" si="23"/>
        <v>6737</v>
      </c>
      <c r="J76" s="10"/>
      <c r="K76" s="16">
        <f t="shared" si="24"/>
        <v>0</v>
      </c>
      <c r="L76" s="12"/>
      <c r="M76" s="16">
        <f t="shared" si="25"/>
        <v>0</v>
      </c>
      <c r="N76" s="12"/>
      <c r="O76" s="16">
        <f t="shared" si="26"/>
        <v>0</v>
      </c>
      <c r="P76" s="12"/>
      <c r="Q76" s="16">
        <f t="shared" si="27"/>
        <v>0</v>
      </c>
      <c r="R76" s="12"/>
      <c r="S76" s="16">
        <f t="shared" si="28"/>
        <v>0</v>
      </c>
      <c r="T76" s="12">
        <f t="shared" si="29"/>
        <v>0</v>
      </c>
      <c r="U76" s="60">
        <f t="shared" si="30"/>
        <v>0</v>
      </c>
      <c r="V76" s="67"/>
    </row>
    <row r="77" spans="1:22" ht="45.75" hidden="1" thickBot="1" x14ac:dyDescent="0.3">
      <c r="A77" s="1" t="s">
        <v>132</v>
      </c>
      <c r="B77" s="5" t="s">
        <v>12</v>
      </c>
      <c r="C77" t="str">
        <f t="shared" si="18"/>
        <v/>
      </c>
      <c r="I77" s="8">
        <f t="shared" si="23"/>
        <v>0</v>
      </c>
      <c r="K77" s="16" t="e">
        <f t="shared" si="24"/>
        <v>#DIV/0!</v>
      </c>
      <c r="L77" s="8"/>
      <c r="M77" s="15" t="e">
        <f t="shared" si="25"/>
        <v>#DIV/0!</v>
      </c>
      <c r="N77" s="8"/>
      <c r="O77" s="15" t="e">
        <f t="shared" si="26"/>
        <v>#DIV/0!</v>
      </c>
      <c r="P77" s="8"/>
      <c r="Q77" s="15" t="e">
        <f t="shared" si="27"/>
        <v>#DIV/0!</v>
      </c>
      <c r="R77" s="8"/>
      <c r="S77" s="15" t="e">
        <f t="shared" si="28"/>
        <v>#DIV/0!</v>
      </c>
      <c r="T77" s="8">
        <f t="shared" si="29"/>
        <v>0</v>
      </c>
      <c r="U77" s="61" t="e">
        <f t="shared" si="30"/>
        <v>#DIV/0!</v>
      </c>
      <c r="V77" s="67"/>
    </row>
    <row r="78" spans="1:22" ht="30.75" hidden="1" thickBot="1" x14ac:dyDescent="0.3">
      <c r="A78" s="1" t="s">
        <v>133</v>
      </c>
      <c r="B78" s="5"/>
      <c r="C78" t="str">
        <f t="shared" si="18"/>
        <v/>
      </c>
      <c r="I78" s="8">
        <f t="shared" si="23"/>
        <v>0</v>
      </c>
      <c r="K78" s="16" t="e">
        <f t="shared" si="24"/>
        <v>#DIV/0!</v>
      </c>
      <c r="L78" s="8"/>
      <c r="M78" s="15" t="e">
        <f t="shared" si="25"/>
        <v>#DIV/0!</v>
      </c>
      <c r="N78" s="8"/>
      <c r="O78" s="15" t="e">
        <f t="shared" si="26"/>
        <v>#DIV/0!</v>
      </c>
      <c r="P78" s="8"/>
      <c r="Q78" s="15" t="e">
        <f t="shared" si="27"/>
        <v>#DIV/0!</v>
      </c>
      <c r="R78" s="8"/>
      <c r="S78" s="15" t="e">
        <f t="shared" si="28"/>
        <v>#DIV/0!</v>
      </c>
      <c r="T78" s="8">
        <f t="shared" si="29"/>
        <v>0</v>
      </c>
      <c r="U78" s="61" t="e">
        <f t="shared" si="30"/>
        <v>#DIV/0!</v>
      </c>
      <c r="V78" s="67"/>
    </row>
    <row r="79" spans="1:22" ht="60.75" hidden="1" thickBot="1" x14ac:dyDescent="0.3">
      <c r="A79" s="1" t="s">
        <v>135</v>
      </c>
      <c r="B79" s="5"/>
      <c r="C79" t="str">
        <f t="shared" si="18"/>
        <v/>
      </c>
      <c r="F79" s="4"/>
      <c r="G79" s="4"/>
      <c r="H79" s="4"/>
      <c r="I79" s="8">
        <f t="shared" si="23"/>
        <v>0</v>
      </c>
      <c r="K79" s="16" t="e">
        <f t="shared" si="24"/>
        <v>#DIV/0!</v>
      </c>
      <c r="L79" s="8"/>
      <c r="M79" s="15" t="e">
        <f t="shared" si="25"/>
        <v>#DIV/0!</v>
      </c>
      <c r="N79" s="8"/>
      <c r="O79" s="15" t="e">
        <f t="shared" si="26"/>
        <v>#DIV/0!</v>
      </c>
      <c r="P79" s="8"/>
      <c r="Q79" s="15" t="e">
        <f t="shared" si="27"/>
        <v>#DIV/0!</v>
      </c>
      <c r="R79" s="8"/>
      <c r="S79" s="15" t="e">
        <f t="shared" si="28"/>
        <v>#DIV/0!</v>
      </c>
      <c r="T79" s="8">
        <f t="shared" si="29"/>
        <v>0</v>
      </c>
      <c r="U79" s="61" t="e">
        <f t="shared" si="30"/>
        <v>#DIV/0!</v>
      </c>
      <c r="V79" s="67"/>
    </row>
    <row r="80" spans="1:22" ht="45.75" hidden="1" thickBot="1" x14ac:dyDescent="0.3">
      <c r="A80" s="1" t="s">
        <v>136</v>
      </c>
      <c r="B80" s="5" t="s">
        <v>12</v>
      </c>
      <c r="C80" t="str">
        <f t="shared" si="18"/>
        <v/>
      </c>
      <c r="I80" s="8">
        <f t="shared" si="23"/>
        <v>0</v>
      </c>
      <c r="K80" s="16" t="e">
        <f t="shared" si="24"/>
        <v>#DIV/0!</v>
      </c>
      <c r="L80" s="8"/>
      <c r="M80" s="15" t="e">
        <f t="shared" si="25"/>
        <v>#DIV/0!</v>
      </c>
      <c r="N80" s="8"/>
      <c r="O80" s="15" t="e">
        <f t="shared" si="26"/>
        <v>#DIV/0!</v>
      </c>
      <c r="P80" s="8"/>
      <c r="Q80" s="15" t="e">
        <f t="shared" si="27"/>
        <v>#DIV/0!</v>
      </c>
      <c r="R80" s="8"/>
      <c r="S80" s="15" t="e">
        <f t="shared" si="28"/>
        <v>#DIV/0!</v>
      </c>
      <c r="T80" s="8">
        <f t="shared" si="29"/>
        <v>0</v>
      </c>
      <c r="U80" s="61" t="e">
        <f t="shared" si="30"/>
        <v>#DIV/0!</v>
      </c>
      <c r="V80" s="67"/>
    </row>
    <row r="81" spans="1:22" ht="45.75" hidden="1" thickBot="1" x14ac:dyDescent="0.3">
      <c r="A81" s="1" t="s">
        <v>137</v>
      </c>
      <c r="B81" s="8" t="s">
        <v>12</v>
      </c>
      <c r="C81" t="str">
        <f t="shared" si="18"/>
        <v/>
      </c>
      <c r="D81" s="4">
        <v>1502</v>
      </c>
      <c r="E81" s="4">
        <v>1243</v>
      </c>
      <c r="F81" s="4">
        <v>1503</v>
      </c>
      <c r="G81" s="4">
        <v>1496</v>
      </c>
      <c r="H81" s="4">
        <v>1569</v>
      </c>
      <c r="I81" s="8">
        <f t="shared" si="23"/>
        <v>7313</v>
      </c>
      <c r="J81" s="13"/>
      <c r="K81" s="16">
        <f t="shared" si="24"/>
        <v>0</v>
      </c>
      <c r="L81" s="12"/>
      <c r="M81" s="12"/>
      <c r="N81" s="12"/>
      <c r="O81" s="12"/>
      <c r="P81" s="12"/>
      <c r="Q81" s="12"/>
      <c r="R81" s="12"/>
      <c r="S81" s="12"/>
      <c r="T81" s="12"/>
      <c r="U81" s="63"/>
      <c r="V81" s="67"/>
    </row>
    <row r="82" spans="1:22" ht="45.75" hidden="1" thickBot="1" x14ac:dyDescent="0.3">
      <c r="A82" s="1" t="s">
        <v>138</v>
      </c>
      <c r="B82" s="5" t="s">
        <v>12</v>
      </c>
      <c r="C82" t="str">
        <f t="shared" si="18"/>
        <v/>
      </c>
      <c r="E82">
        <v>2554</v>
      </c>
      <c r="F82">
        <v>2999</v>
      </c>
      <c r="G82">
        <v>3405</v>
      </c>
      <c r="H82">
        <v>830</v>
      </c>
      <c r="I82" s="8">
        <f t="shared" si="23"/>
        <v>9788</v>
      </c>
      <c r="J82" s="10"/>
      <c r="K82" s="16" t="e">
        <f t="shared" si="24"/>
        <v>#DIV/0!</v>
      </c>
      <c r="L82" s="12"/>
      <c r="M82" s="16">
        <f t="shared" ref="M82:M101" si="31">SUM(L82/E82)</f>
        <v>0</v>
      </c>
      <c r="N82" s="12"/>
      <c r="O82" s="16">
        <f>SUM(N82/F82)</f>
        <v>0</v>
      </c>
      <c r="P82" s="12"/>
      <c r="Q82" s="16">
        <f>SUM(P82/G82)</f>
        <v>0</v>
      </c>
      <c r="R82" s="12"/>
      <c r="S82" s="16">
        <f>SUM(R82/H82)</f>
        <v>0</v>
      </c>
      <c r="T82" s="12">
        <f t="shared" ref="T82:T101" si="32">SUM(J82+L82+N82+P82+R82)</f>
        <v>0</v>
      </c>
      <c r="U82" s="60">
        <f t="shared" ref="U82:U101" si="33">SUM(T82/I82)</f>
        <v>0</v>
      </c>
      <c r="V82" s="67"/>
    </row>
    <row r="83" spans="1:22" ht="30.75" hidden="1" thickBot="1" x14ac:dyDescent="0.3">
      <c r="A83" s="1" t="s">
        <v>141</v>
      </c>
      <c r="B83" s="5"/>
      <c r="C83" t="str">
        <f t="shared" si="18"/>
        <v/>
      </c>
      <c r="I83" s="8">
        <f t="shared" si="23"/>
        <v>0</v>
      </c>
      <c r="K83" s="15" t="e">
        <f t="shared" si="24"/>
        <v>#DIV/0!</v>
      </c>
      <c r="L83" s="8"/>
      <c r="M83" s="15" t="e">
        <f t="shared" si="31"/>
        <v>#DIV/0!</v>
      </c>
      <c r="N83" s="8"/>
      <c r="O83" s="15" t="e">
        <f>SUM(N83/F83)</f>
        <v>#DIV/0!</v>
      </c>
      <c r="P83" s="8"/>
      <c r="Q83" s="15" t="e">
        <f>SUM(P83/G83)</f>
        <v>#DIV/0!</v>
      </c>
      <c r="R83" s="8"/>
      <c r="S83" s="15" t="e">
        <f>SUM(R83/H83)</f>
        <v>#DIV/0!</v>
      </c>
      <c r="T83" s="8">
        <f t="shared" si="32"/>
        <v>0</v>
      </c>
      <c r="U83" s="61" t="e">
        <f t="shared" si="33"/>
        <v>#DIV/0!</v>
      </c>
      <c r="V83" s="67"/>
    </row>
    <row r="84" spans="1:22" ht="30.75" hidden="1" thickBot="1" x14ac:dyDescent="0.3">
      <c r="A84" s="1" t="s">
        <v>143</v>
      </c>
      <c r="B84" s="5" t="s">
        <v>12</v>
      </c>
      <c r="C84" t="str">
        <f t="shared" si="18"/>
        <v/>
      </c>
      <c r="D84" s="10"/>
      <c r="E84" s="10"/>
      <c r="F84" s="4">
        <v>337</v>
      </c>
      <c r="G84" s="4">
        <v>323</v>
      </c>
      <c r="H84" s="4">
        <v>398</v>
      </c>
      <c r="I84" s="8">
        <f t="shared" si="23"/>
        <v>1058</v>
      </c>
      <c r="J84" s="10"/>
      <c r="K84" s="15" t="e">
        <f t="shared" si="24"/>
        <v>#DIV/0!</v>
      </c>
      <c r="L84" s="12"/>
      <c r="M84" s="16" t="e">
        <f t="shared" si="31"/>
        <v>#DIV/0!</v>
      </c>
      <c r="N84" s="12"/>
      <c r="O84" s="16" t="e">
        <f>SUM(N84/#REF!)</f>
        <v>#REF!</v>
      </c>
      <c r="P84" s="12"/>
      <c r="Q84" s="16" t="e">
        <f>SUM(P84/#REF!)</f>
        <v>#REF!</v>
      </c>
      <c r="R84" s="12"/>
      <c r="S84" s="16" t="e">
        <f>SUM(R84/#REF!)</f>
        <v>#REF!</v>
      </c>
      <c r="T84" s="12">
        <f t="shared" si="32"/>
        <v>0</v>
      </c>
      <c r="U84" s="60">
        <f t="shared" si="33"/>
        <v>0</v>
      </c>
      <c r="V84" s="67"/>
    </row>
    <row r="85" spans="1:22" ht="45.75" hidden="1" thickBot="1" x14ac:dyDescent="0.3">
      <c r="A85" s="1" t="s">
        <v>144</v>
      </c>
      <c r="B85" s="5" t="s">
        <v>12</v>
      </c>
      <c r="C85" t="str">
        <f t="shared" si="18"/>
        <v/>
      </c>
      <c r="F85" s="17">
        <v>14094</v>
      </c>
      <c r="G85" s="17">
        <v>16262</v>
      </c>
      <c r="H85" s="17">
        <v>18094</v>
      </c>
      <c r="I85" s="8">
        <f t="shared" si="23"/>
        <v>48450</v>
      </c>
      <c r="J85" s="10"/>
      <c r="K85" s="16" t="e">
        <f t="shared" si="24"/>
        <v>#DIV/0!</v>
      </c>
      <c r="L85" s="12"/>
      <c r="M85" s="16" t="e">
        <f t="shared" si="31"/>
        <v>#DIV/0!</v>
      </c>
      <c r="N85" s="12"/>
      <c r="O85" s="16">
        <f t="shared" ref="O85:O101" si="34">SUM(N85/F85)</f>
        <v>0</v>
      </c>
      <c r="P85" s="12"/>
      <c r="Q85" s="16">
        <f t="shared" ref="Q85:Q101" si="35">SUM(P85/G85)</f>
        <v>0</v>
      </c>
      <c r="R85" s="12"/>
      <c r="S85" s="16">
        <f t="shared" ref="S85:S101" si="36">SUM(R85/H85)</f>
        <v>0</v>
      </c>
      <c r="T85" s="12">
        <f t="shared" si="32"/>
        <v>0</v>
      </c>
      <c r="U85" s="60">
        <f t="shared" si="33"/>
        <v>0</v>
      </c>
      <c r="V85" s="67"/>
    </row>
    <row r="86" spans="1:22" ht="45.75" hidden="1" thickBot="1" x14ac:dyDescent="0.3">
      <c r="A86" s="1" t="s">
        <v>145</v>
      </c>
      <c r="B86" s="5" t="s">
        <v>12</v>
      </c>
      <c r="C86" t="str">
        <f t="shared" si="18"/>
        <v/>
      </c>
      <c r="D86">
        <v>2565</v>
      </c>
      <c r="E86">
        <v>2597</v>
      </c>
      <c r="F86">
        <v>2530</v>
      </c>
      <c r="G86">
        <v>3018</v>
      </c>
      <c r="H86">
        <v>2552</v>
      </c>
      <c r="I86" s="8">
        <f t="shared" si="23"/>
        <v>13262</v>
      </c>
      <c r="J86" t="s">
        <v>75</v>
      </c>
      <c r="K86" s="15" t="e">
        <f>SUM(J86/#REF!)</f>
        <v>#VALUE!</v>
      </c>
      <c r="L86" s="8"/>
      <c r="M86" s="15">
        <f t="shared" si="31"/>
        <v>0</v>
      </c>
      <c r="N86" s="8"/>
      <c r="O86" s="15">
        <f t="shared" si="34"/>
        <v>0</v>
      </c>
      <c r="P86" s="8"/>
      <c r="Q86" s="15">
        <f t="shared" si="35"/>
        <v>0</v>
      </c>
      <c r="R86" s="8"/>
      <c r="S86" s="15">
        <f t="shared" si="36"/>
        <v>0</v>
      </c>
      <c r="T86" s="8" t="e">
        <f t="shared" si="32"/>
        <v>#VALUE!</v>
      </c>
      <c r="U86" s="61" t="e">
        <f t="shared" si="33"/>
        <v>#VALUE!</v>
      </c>
      <c r="V86" s="67"/>
    </row>
    <row r="87" spans="1:22" ht="75.75" hidden="1" thickBot="1" x14ac:dyDescent="0.3">
      <c r="A87" s="1" t="s">
        <v>146</v>
      </c>
      <c r="B87" s="5" t="s">
        <v>12</v>
      </c>
      <c r="C87" t="str">
        <f t="shared" si="18"/>
        <v/>
      </c>
      <c r="D87">
        <v>1273</v>
      </c>
      <c r="E87">
        <v>1158</v>
      </c>
      <c r="F87">
        <v>1078</v>
      </c>
      <c r="G87">
        <v>1311</v>
      </c>
      <c r="H87">
        <v>930</v>
      </c>
      <c r="I87" s="8">
        <f t="shared" si="23"/>
        <v>5750</v>
      </c>
      <c r="J87" s="10"/>
      <c r="K87" s="15">
        <f t="shared" ref="K87:K101" si="37">SUM(J87/D87)</f>
        <v>0</v>
      </c>
      <c r="L87" s="12"/>
      <c r="M87" s="16">
        <f t="shared" si="31"/>
        <v>0</v>
      </c>
      <c r="N87" s="12"/>
      <c r="O87" s="16">
        <f t="shared" si="34"/>
        <v>0</v>
      </c>
      <c r="P87" s="12"/>
      <c r="Q87" s="16">
        <f t="shared" si="35"/>
        <v>0</v>
      </c>
      <c r="R87" s="12"/>
      <c r="S87" s="16">
        <f t="shared" si="36"/>
        <v>0</v>
      </c>
      <c r="T87" s="12">
        <f t="shared" si="32"/>
        <v>0</v>
      </c>
      <c r="U87" s="60">
        <f t="shared" si="33"/>
        <v>0</v>
      </c>
      <c r="V87" s="67"/>
    </row>
    <row r="88" spans="1:22" ht="60.75" hidden="1" thickBot="1" x14ac:dyDescent="0.3">
      <c r="A88" s="1" t="s">
        <v>148</v>
      </c>
      <c r="B88" s="5"/>
      <c r="C88" t="str">
        <f t="shared" si="18"/>
        <v/>
      </c>
      <c r="I88" s="8">
        <f t="shared" si="23"/>
        <v>0</v>
      </c>
      <c r="K88" s="15" t="e">
        <f t="shared" si="37"/>
        <v>#DIV/0!</v>
      </c>
      <c r="L88" s="8"/>
      <c r="M88" s="15" t="e">
        <f t="shared" si="31"/>
        <v>#DIV/0!</v>
      </c>
      <c r="N88" s="8"/>
      <c r="O88" s="15" t="e">
        <f t="shared" si="34"/>
        <v>#DIV/0!</v>
      </c>
      <c r="P88" s="8"/>
      <c r="Q88" s="15" t="e">
        <f t="shared" si="35"/>
        <v>#DIV/0!</v>
      </c>
      <c r="R88" s="8"/>
      <c r="S88" s="15" t="e">
        <f t="shared" si="36"/>
        <v>#DIV/0!</v>
      </c>
      <c r="T88" s="8">
        <f t="shared" si="32"/>
        <v>0</v>
      </c>
      <c r="U88" s="61" t="e">
        <f t="shared" si="33"/>
        <v>#DIV/0!</v>
      </c>
      <c r="V88" s="67"/>
    </row>
    <row r="89" spans="1:22" ht="60.75" hidden="1" thickBot="1" x14ac:dyDescent="0.3">
      <c r="A89" s="1" t="s">
        <v>151</v>
      </c>
      <c r="B89" s="5" t="s">
        <v>12</v>
      </c>
      <c r="C89" t="str">
        <f t="shared" si="18"/>
        <v/>
      </c>
      <c r="D89" s="10"/>
      <c r="E89" s="10"/>
      <c r="F89" s="10"/>
      <c r="G89" s="10"/>
      <c r="H89" s="10"/>
      <c r="I89" s="12">
        <f t="shared" si="23"/>
        <v>0</v>
      </c>
      <c r="J89" s="10"/>
      <c r="K89" s="15" t="e">
        <f t="shared" si="37"/>
        <v>#DIV/0!</v>
      </c>
      <c r="L89" s="12"/>
      <c r="M89" s="16" t="e">
        <f t="shared" si="31"/>
        <v>#DIV/0!</v>
      </c>
      <c r="N89" s="12"/>
      <c r="O89" s="16" t="e">
        <f t="shared" si="34"/>
        <v>#DIV/0!</v>
      </c>
      <c r="P89" s="12"/>
      <c r="Q89" s="16" t="e">
        <f t="shared" si="35"/>
        <v>#DIV/0!</v>
      </c>
      <c r="R89" s="12"/>
      <c r="S89" s="16" t="e">
        <f t="shared" si="36"/>
        <v>#DIV/0!</v>
      </c>
      <c r="T89" s="12">
        <f t="shared" si="32"/>
        <v>0</v>
      </c>
      <c r="U89" s="60" t="e">
        <f t="shared" si="33"/>
        <v>#DIV/0!</v>
      </c>
      <c r="V89" s="67"/>
    </row>
    <row r="90" spans="1:22" ht="60.75" hidden="1" thickBot="1" x14ac:dyDescent="0.3">
      <c r="A90" s="1" t="s">
        <v>152</v>
      </c>
      <c r="B90" s="5" t="s">
        <v>12</v>
      </c>
      <c r="C90" t="str">
        <f t="shared" si="18"/>
        <v/>
      </c>
      <c r="D90">
        <v>35176</v>
      </c>
      <c r="E90">
        <v>34011</v>
      </c>
      <c r="F90">
        <v>36432</v>
      </c>
      <c r="G90">
        <v>46331</v>
      </c>
      <c r="H90">
        <v>30567</v>
      </c>
      <c r="I90" s="8">
        <f t="shared" si="23"/>
        <v>182517</v>
      </c>
      <c r="K90" s="15">
        <f t="shared" si="37"/>
        <v>0</v>
      </c>
      <c r="L90" s="8"/>
      <c r="M90" s="15">
        <f t="shared" si="31"/>
        <v>0</v>
      </c>
      <c r="N90" s="8"/>
      <c r="O90" s="15">
        <f t="shared" si="34"/>
        <v>0</v>
      </c>
      <c r="P90" s="8"/>
      <c r="Q90" s="15">
        <f t="shared" si="35"/>
        <v>0</v>
      </c>
      <c r="R90" s="8"/>
      <c r="S90" s="15">
        <f t="shared" si="36"/>
        <v>0</v>
      </c>
      <c r="T90" s="8">
        <f t="shared" si="32"/>
        <v>0</v>
      </c>
      <c r="U90" s="61">
        <f t="shared" si="33"/>
        <v>0</v>
      </c>
      <c r="V90" s="67"/>
    </row>
    <row r="91" spans="1:22" ht="60.75" hidden="1" thickBot="1" x14ac:dyDescent="0.3">
      <c r="A91" s="1" t="s">
        <v>153</v>
      </c>
      <c r="B91" s="5"/>
      <c r="C91" t="str">
        <f t="shared" si="18"/>
        <v/>
      </c>
      <c r="I91" s="8">
        <f t="shared" si="23"/>
        <v>0</v>
      </c>
      <c r="K91" s="15" t="e">
        <f t="shared" si="37"/>
        <v>#DIV/0!</v>
      </c>
      <c r="L91" s="8"/>
      <c r="M91" s="15" t="e">
        <f t="shared" si="31"/>
        <v>#DIV/0!</v>
      </c>
      <c r="N91" s="8"/>
      <c r="O91" s="15" t="e">
        <f t="shared" si="34"/>
        <v>#DIV/0!</v>
      </c>
      <c r="P91" s="8"/>
      <c r="Q91" s="15" t="e">
        <f t="shared" si="35"/>
        <v>#DIV/0!</v>
      </c>
      <c r="R91" s="8"/>
      <c r="S91" s="15" t="e">
        <f t="shared" si="36"/>
        <v>#DIV/0!</v>
      </c>
      <c r="T91" s="8">
        <f t="shared" si="32"/>
        <v>0</v>
      </c>
      <c r="U91" s="61" t="e">
        <f t="shared" si="33"/>
        <v>#DIV/0!</v>
      </c>
      <c r="V91" s="67"/>
    </row>
    <row r="92" spans="1:22" ht="45.75" hidden="1" thickBot="1" x14ac:dyDescent="0.3">
      <c r="A92" s="1" t="s">
        <v>154</v>
      </c>
      <c r="B92" s="5" t="s">
        <v>12</v>
      </c>
      <c r="C92" t="str">
        <f t="shared" si="18"/>
        <v/>
      </c>
      <c r="D92">
        <v>14747</v>
      </c>
      <c r="E92">
        <v>12560</v>
      </c>
      <c r="F92">
        <v>11386</v>
      </c>
      <c r="G92">
        <v>8918</v>
      </c>
      <c r="H92">
        <v>8372</v>
      </c>
      <c r="I92" s="49">
        <f t="shared" si="23"/>
        <v>55983</v>
      </c>
      <c r="K92" s="15">
        <f t="shared" si="37"/>
        <v>0</v>
      </c>
      <c r="L92" s="8"/>
      <c r="M92" s="15">
        <f t="shared" si="31"/>
        <v>0</v>
      </c>
      <c r="N92" s="8"/>
      <c r="O92" s="15">
        <f t="shared" si="34"/>
        <v>0</v>
      </c>
      <c r="P92" s="8"/>
      <c r="Q92" s="15">
        <f t="shared" si="35"/>
        <v>0</v>
      </c>
      <c r="R92" s="8"/>
      <c r="S92" s="15">
        <f t="shared" si="36"/>
        <v>0</v>
      </c>
      <c r="T92" s="8">
        <f t="shared" si="32"/>
        <v>0</v>
      </c>
      <c r="U92" s="61">
        <f t="shared" si="33"/>
        <v>0</v>
      </c>
      <c r="V92" s="67"/>
    </row>
    <row r="93" spans="1:22" ht="75.75" hidden="1" thickBot="1" x14ac:dyDescent="0.3">
      <c r="A93" s="1" t="s">
        <v>156</v>
      </c>
      <c r="B93" s="5" t="s">
        <v>12</v>
      </c>
      <c r="C93" t="str">
        <f t="shared" si="18"/>
        <v/>
      </c>
      <c r="D93" s="4">
        <v>5849</v>
      </c>
      <c r="E93" s="4">
        <v>4467</v>
      </c>
      <c r="F93" s="4">
        <v>6021</v>
      </c>
      <c r="G93" s="4">
        <v>7908</v>
      </c>
      <c r="H93" s="4">
        <v>4924</v>
      </c>
      <c r="I93" s="8">
        <f t="shared" si="23"/>
        <v>29169</v>
      </c>
      <c r="J93" s="10"/>
      <c r="K93" s="15">
        <f t="shared" si="37"/>
        <v>0</v>
      </c>
      <c r="L93" s="12"/>
      <c r="M93" s="16">
        <f t="shared" si="31"/>
        <v>0</v>
      </c>
      <c r="N93" s="12"/>
      <c r="O93" s="16">
        <f t="shared" si="34"/>
        <v>0</v>
      </c>
      <c r="P93" s="12"/>
      <c r="Q93" s="16">
        <f t="shared" si="35"/>
        <v>0</v>
      </c>
      <c r="R93" s="12"/>
      <c r="S93" s="16">
        <f t="shared" si="36"/>
        <v>0</v>
      </c>
      <c r="T93" s="12">
        <f t="shared" si="32"/>
        <v>0</v>
      </c>
      <c r="U93" s="60">
        <f t="shared" si="33"/>
        <v>0</v>
      </c>
      <c r="V93" s="67"/>
    </row>
    <row r="94" spans="1:22" ht="60.75" hidden="1" thickBot="1" x14ac:dyDescent="0.3">
      <c r="A94" s="1" t="s">
        <v>161</v>
      </c>
      <c r="B94" s="5" t="s">
        <v>12</v>
      </c>
      <c r="C94" t="str">
        <f t="shared" si="18"/>
        <v/>
      </c>
      <c r="D94" s="4">
        <v>5793</v>
      </c>
      <c r="E94" s="4">
        <v>6946</v>
      </c>
      <c r="F94" s="4">
        <v>4288</v>
      </c>
      <c r="G94" s="4">
        <v>5434</v>
      </c>
      <c r="H94" s="4">
        <v>3122</v>
      </c>
      <c r="I94" s="8">
        <f t="shared" si="23"/>
        <v>25583</v>
      </c>
      <c r="J94" s="10"/>
      <c r="K94" s="15">
        <f t="shared" si="37"/>
        <v>0</v>
      </c>
      <c r="L94" s="12"/>
      <c r="M94" s="16">
        <f t="shared" si="31"/>
        <v>0</v>
      </c>
      <c r="N94" s="12"/>
      <c r="O94" s="16">
        <f t="shared" si="34"/>
        <v>0</v>
      </c>
      <c r="P94" s="12"/>
      <c r="Q94" s="16">
        <f t="shared" si="35"/>
        <v>0</v>
      </c>
      <c r="R94" s="12"/>
      <c r="S94" s="16">
        <f t="shared" si="36"/>
        <v>0</v>
      </c>
      <c r="T94" s="12">
        <f t="shared" si="32"/>
        <v>0</v>
      </c>
      <c r="U94" s="60">
        <f t="shared" si="33"/>
        <v>0</v>
      </c>
      <c r="V94" s="67"/>
    </row>
    <row r="95" spans="1:22" ht="45.75" hidden="1" thickBot="1" x14ac:dyDescent="0.3">
      <c r="A95" s="1" t="s">
        <v>162</v>
      </c>
      <c r="B95" s="5"/>
      <c r="C95" t="str">
        <f t="shared" si="18"/>
        <v/>
      </c>
      <c r="I95" s="8">
        <f t="shared" si="23"/>
        <v>0</v>
      </c>
      <c r="K95" s="15" t="e">
        <f t="shared" si="37"/>
        <v>#DIV/0!</v>
      </c>
      <c r="L95" s="8"/>
      <c r="M95" s="15" t="e">
        <f t="shared" si="31"/>
        <v>#DIV/0!</v>
      </c>
      <c r="N95" s="8"/>
      <c r="O95" s="15" t="e">
        <f t="shared" si="34"/>
        <v>#DIV/0!</v>
      </c>
      <c r="P95" s="8"/>
      <c r="Q95" s="15" t="e">
        <f t="shared" si="35"/>
        <v>#DIV/0!</v>
      </c>
      <c r="R95" s="8"/>
      <c r="S95" s="15" t="e">
        <f t="shared" si="36"/>
        <v>#DIV/0!</v>
      </c>
      <c r="T95" s="8">
        <f t="shared" si="32"/>
        <v>0</v>
      </c>
      <c r="U95" s="61" t="e">
        <f t="shared" si="33"/>
        <v>#DIV/0!</v>
      </c>
      <c r="V95" s="67"/>
    </row>
    <row r="96" spans="1:22" ht="45.75" hidden="1" thickBot="1" x14ac:dyDescent="0.3">
      <c r="A96" s="1" t="s">
        <v>163</v>
      </c>
      <c r="B96" s="5"/>
      <c r="C96" t="str">
        <f t="shared" si="18"/>
        <v/>
      </c>
      <c r="I96" s="8">
        <f t="shared" si="23"/>
        <v>0</v>
      </c>
      <c r="K96" s="15" t="e">
        <f t="shared" si="37"/>
        <v>#DIV/0!</v>
      </c>
      <c r="L96" s="8"/>
      <c r="M96" s="15" t="e">
        <f t="shared" si="31"/>
        <v>#DIV/0!</v>
      </c>
      <c r="N96" s="8"/>
      <c r="O96" s="15" t="e">
        <f t="shared" si="34"/>
        <v>#DIV/0!</v>
      </c>
      <c r="P96" s="8"/>
      <c r="Q96" s="15" t="e">
        <f t="shared" si="35"/>
        <v>#DIV/0!</v>
      </c>
      <c r="R96" s="8"/>
      <c r="S96" s="15" t="e">
        <f t="shared" si="36"/>
        <v>#DIV/0!</v>
      </c>
      <c r="T96" s="8">
        <f t="shared" si="32"/>
        <v>0</v>
      </c>
      <c r="U96" s="61" t="e">
        <f t="shared" si="33"/>
        <v>#DIV/0!</v>
      </c>
      <c r="V96" s="67"/>
    </row>
    <row r="97" spans="1:22" ht="45.75" hidden="1" thickBot="1" x14ac:dyDescent="0.3">
      <c r="A97" s="1" t="s">
        <v>165</v>
      </c>
      <c r="B97" s="5"/>
      <c r="C97" t="str">
        <f t="shared" si="18"/>
        <v/>
      </c>
      <c r="I97" s="8">
        <f t="shared" si="23"/>
        <v>0</v>
      </c>
      <c r="K97" s="15" t="e">
        <f t="shared" si="37"/>
        <v>#DIV/0!</v>
      </c>
      <c r="L97" s="8"/>
      <c r="M97" s="15" t="e">
        <f t="shared" si="31"/>
        <v>#DIV/0!</v>
      </c>
      <c r="N97" s="8"/>
      <c r="O97" s="15" t="e">
        <f t="shared" si="34"/>
        <v>#DIV/0!</v>
      </c>
      <c r="P97" s="8"/>
      <c r="Q97" s="15" t="e">
        <f t="shared" si="35"/>
        <v>#DIV/0!</v>
      </c>
      <c r="R97" s="8"/>
      <c r="S97" s="15" t="e">
        <f t="shared" si="36"/>
        <v>#DIV/0!</v>
      </c>
      <c r="T97" s="8">
        <f t="shared" si="32"/>
        <v>0</v>
      </c>
      <c r="U97" s="61" t="e">
        <f t="shared" si="33"/>
        <v>#DIV/0!</v>
      </c>
      <c r="V97" s="67"/>
    </row>
    <row r="98" spans="1:22" ht="45.75" hidden="1" thickBot="1" x14ac:dyDescent="0.3">
      <c r="A98" s="1" t="s">
        <v>166</v>
      </c>
      <c r="B98" s="5" t="s">
        <v>12</v>
      </c>
      <c r="C98" t="str">
        <f t="shared" si="18"/>
        <v/>
      </c>
      <c r="E98">
        <v>2724</v>
      </c>
      <c r="F98">
        <v>5020</v>
      </c>
      <c r="G98">
        <v>3116</v>
      </c>
      <c r="H98">
        <v>3863</v>
      </c>
      <c r="I98" s="8">
        <f t="shared" si="23"/>
        <v>14723</v>
      </c>
      <c r="K98" s="15" t="e">
        <f t="shared" si="37"/>
        <v>#DIV/0!</v>
      </c>
      <c r="L98" s="8"/>
      <c r="M98" s="15">
        <f t="shared" si="31"/>
        <v>0</v>
      </c>
      <c r="N98" s="8"/>
      <c r="O98" s="15">
        <f t="shared" si="34"/>
        <v>0</v>
      </c>
      <c r="P98" s="8"/>
      <c r="Q98" s="15">
        <f t="shared" si="35"/>
        <v>0</v>
      </c>
      <c r="R98" s="8"/>
      <c r="S98" s="15">
        <f t="shared" si="36"/>
        <v>0</v>
      </c>
      <c r="T98" s="8">
        <f t="shared" si="32"/>
        <v>0</v>
      </c>
      <c r="U98" s="61">
        <f t="shared" si="33"/>
        <v>0</v>
      </c>
      <c r="V98" s="67"/>
    </row>
    <row r="99" spans="1:22" ht="90.75" hidden="1" thickBot="1" x14ac:dyDescent="0.3">
      <c r="A99" s="1" t="s">
        <v>172</v>
      </c>
      <c r="B99" s="26" t="s">
        <v>173</v>
      </c>
      <c r="C99" t="str">
        <f t="shared" ref="C99:C130" si="38">IF(IFERROR(U99, 0) &gt; 0, IF(U99&lt;75%,"&lt;75%",IF(U99&lt;90%,"75-90%",IF(U99&lt;100%,"90-99%","100%"))), "")</f>
        <v/>
      </c>
      <c r="D99" s="32"/>
      <c r="E99" s="32"/>
      <c r="F99" s="32"/>
      <c r="G99" s="32"/>
      <c r="H99" s="32"/>
      <c r="I99" s="34">
        <f t="shared" si="23"/>
        <v>0</v>
      </c>
      <c r="J99" s="32"/>
      <c r="K99" s="33" t="e">
        <f t="shared" si="37"/>
        <v>#DIV/0!</v>
      </c>
      <c r="L99" s="34"/>
      <c r="M99" s="33" t="e">
        <f t="shared" si="31"/>
        <v>#DIV/0!</v>
      </c>
      <c r="N99" s="34"/>
      <c r="O99" s="33" t="e">
        <f t="shared" si="34"/>
        <v>#DIV/0!</v>
      </c>
      <c r="P99" s="34"/>
      <c r="Q99" s="33" t="e">
        <f t="shared" si="35"/>
        <v>#DIV/0!</v>
      </c>
      <c r="R99" s="34"/>
      <c r="S99" s="33" t="e">
        <f t="shared" si="36"/>
        <v>#DIV/0!</v>
      </c>
      <c r="T99" s="34">
        <f t="shared" si="32"/>
        <v>0</v>
      </c>
      <c r="U99" s="62" t="e">
        <f t="shared" si="33"/>
        <v>#DIV/0!</v>
      </c>
      <c r="V99" s="67"/>
    </row>
    <row r="100" spans="1:22" ht="90.75" hidden="1" thickBot="1" x14ac:dyDescent="0.3">
      <c r="A100" s="1" t="s">
        <v>174</v>
      </c>
      <c r="B100" s="5"/>
      <c r="C100" t="str">
        <f t="shared" si="38"/>
        <v/>
      </c>
      <c r="I100" s="8">
        <f t="shared" si="23"/>
        <v>0</v>
      </c>
      <c r="K100" s="15" t="e">
        <f t="shared" si="37"/>
        <v>#DIV/0!</v>
      </c>
      <c r="L100" s="8"/>
      <c r="M100" s="15" t="e">
        <f t="shared" si="31"/>
        <v>#DIV/0!</v>
      </c>
      <c r="N100" s="8"/>
      <c r="O100" s="15" t="e">
        <f t="shared" si="34"/>
        <v>#DIV/0!</v>
      </c>
      <c r="P100" s="8"/>
      <c r="Q100" s="15" t="e">
        <f t="shared" si="35"/>
        <v>#DIV/0!</v>
      </c>
      <c r="R100" s="8"/>
      <c r="S100" s="15" t="e">
        <f t="shared" si="36"/>
        <v>#DIV/0!</v>
      </c>
      <c r="T100" s="8">
        <f t="shared" si="32"/>
        <v>0</v>
      </c>
      <c r="U100" s="61" t="e">
        <f t="shared" si="33"/>
        <v>#DIV/0!</v>
      </c>
      <c r="V100" s="67"/>
    </row>
    <row r="101" spans="1:22" ht="105.75" hidden="1" thickBot="1" x14ac:dyDescent="0.3">
      <c r="A101" s="1" t="s">
        <v>175</v>
      </c>
      <c r="B101" s="5"/>
      <c r="C101" t="str">
        <f t="shared" si="38"/>
        <v/>
      </c>
      <c r="I101" s="8">
        <f t="shared" si="23"/>
        <v>0</v>
      </c>
      <c r="K101" s="15" t="e">
        <f t="shared" si="37"/>
        <v>#DIV/0!</v>
      </c>
      <c r="L101" s="8"/>
      <c r="M101" s="15" t="e">
        <f t="shared" si="31"/>
        <v>#DIV/0!</v>
      </c>
      <c r="N101" s="8"/>
      <c r="O101" s="15" t="e">
        <f t="shared" si="34"/>
        <v>#DIV/0!</v>
      </c>
      <c r="P101" s="8"/>
      <c r="Q101" s="15" t="e">
        <f t="shared" si="35"/>
        <v>#DIV/0!</v>
      </c>
      <c r="R101" s="8"/>
      <c r="S101" s="15" t="e">
        <f t="shared" si="36"/>
        <v>#DIV/0!</v>
      </c>
      <c r="T101" s="8">
        <f t="shared" si="32"/>
        <v>0</v>
      </c>
      <c r="U101" s="61" t="e">
        <f t="shared" si="33"/>
        <v>#DIV/0!</v>
      </c>
      <c r="V101" s="67"/>
    </row>
    <row r="102" spans="1:22" ht="45.75" hidden="1" thickBot="1" x14ac:dyDescent="0.3">
      <c r="A102" s="1" t="s">
        <v>179</v>
      </c>
      <c r="B102" s="5" t="s">
        <v>12</v>
      </c>
      <c r="C102" t="str">
        <f t="shared" si="38"/>
        <v/>
      </c>
      <c r="D102" s="10"/>
      <c r="E102" s="13"/>
      <c r="F102" s="13"/>
      <c r="G102" s="13"/>
      <c r="H102" s="10"/>
      <c r="I102" s="12"/>
      <c r="J102" s="10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63"/>
      <c r="V102" s="67"/>
    </row>
    <row r="103" spans="1:22" ht="75.75" hidden="1" thickBot="1" x14ac:dyDescent="0.3">
      <c r="A103" s="1" t="s">
        <v>180</v>
      </c>
      <c r="B103" s="5"/>
      <c r="C103" t="str">
        <f t="shared" si="38"/>
        <v/>
      </c>
      <c r="D103" s="4"/>
      <c r="E103" s="4"/>
      <c r="F103" s="4"/>
      <c r="G103" s="4"/>
      <c r="H103" s="4"/>
      <c r="I103" s="8">
        <f t="shared" ref="I103:I111" si="39">SUM(D103:H103)</f>
        <v>0</v>
      </c>
      <c r="K103" s="15" t="e">
        <f t="shared" ref="K103:K111" si="40">SUM(J103/D103)</f>
        <v>#DIV/0!</v>
      </c>
      <c r="L103" s="8"/>
      <c r="M103" s="15" t="e">
        <f t="shared" ref="M103:M111" si="41">SUM(L103/E103)</f>
        <v>#DIV/0!</v>
      </c>
      <c r="N103" s="8"/>
      <c r="O103" s="15" t="e">
        <f t="shared" ref="O103:O111" si="42">SUM(N103/F103)</f>
        <v>#DIV/0!</v>
      </c>
      <c r="P103" s="8"/>
      <c r="Q103" s="15" t="e">
        <f t="shared" ref="Q103:Q130" si="43">SUM(P103/G103)</f>
        <v>#DIV/0!</v>
      </c>
      <c r="R103" s="8"/>
      <c r="S103" s="15" t="e">
        <f t="shared" ref="S103:S130" si="44">SUM(R103/H103)</f>
        <v>#DIV/0!</v>
      </c>
      <c r="T103" s="8">
        <f t="shared" ref="T103:T130" si="45">SUM(J103+L103+N103+P103+R103)</f>
        <v>0</v>
      </c>
      <c r="U103" s="61" t="e">
        <f>SUM(T103/I103)</f>
        <v>#DIV/0!</v>
      </c>
      <c r="V103" s="67"/>
    </row>
    <row r="104" spans="1:22" ht="45.75" hidden="1" thickBot="1" x14ac:dyDescent="0.3">
      <c r="A104" s="1" t="s">
        <v>182</v>
      </c>
      <c r="B104" s="5" t="s">
        <v>12</v>
      </c>
      <c r="C104" t="str">
        <f t="shared" si="38"/>
        <v/>
      </c>
      <c r="I104" s="8">
        <f t="shared" si="39"/>
        <v>0</v>
      </c>
      <c r="K104" s="15" t="e">
        <f t="shared" si="40"/>
        <v>#DIV/0!</v>
      </c>
      <c r="L104" s="8"/>
      <c r="M104" s="15" t="e">
        <f t="shared" si="41"/>
        <v>#DIV/0!</v>
      </c>
      <c r="N104" s="8"/>
      <c r="O104" s="15" t="e">
        <f t="shared" si="42"/>
        <v>#DIV/0!</v>
      </c>
      <c r="P104" s="8"/>
      <c r="Q104" s="15" t="e">
        <f t="shared" si="43"/>
        <v>#DIV/0!</v>
      </c>
      <c r="R104" s="8"/>
      <c r="S104" s="15" t="e">
        <f t="shared" si="44"/>
        <v>#DIV/0!</v>
      </c>
      <c r="T104" s="8">
        <f t="shared" si="45"/>
        <v>0</v>
      </c>
      <c r="U104" s="61" t="e">
        <f>SUM(T104/I104)</f>
        <v>#DIV/0!</v>
      </c>
      <c r="V104" s="67"/>
    </row>
    <row r="105" spans="1:22" ht="45.75" hidden="1" thickBot="1" x14ac:dyDescent="0.3">
      <c r="A105" s="1" t="s">
        <v>184</v>
      </c>
      <c r="B105" s="5"/>
      <c r="C105" t="str">
        <f t="shared" si="38"/>
        <v/>
      </c>
      <c r="I105" s="8">
        <f t="shared" si="39"/>
        <v>0</v>
      </c>
      <c r="K105" s="15" t="e">
        <f t="shared" si="40"/>
        <v>#DIV/0!</v>
      </c>
      <c r="L105" s="8"/>
      <c r="M105" s="15" t="e">
        <f t="shared" si="41"/>
        <v>#DIV/0!</v>
      </c>
      <c r="N105" s="8"/>
      <c r="O105" s="15" t="e">
        <f t="shared" si="42"/>
        <v>#DIV/0!</v>
      </c>
      <c r="P105" s="8"/>
      <c r="Q105" s="15" t="e">
        <f t="shared" si="43"/>
        <v>#DIV/0!</v>
      </c>
      <c r="R105" s="8"/>
      <c r="S105" s="15" t="e">
        <f t="shared" si="44"/>
        <v>#DIV/0!</v>
      </c>
      <c r="T105" s="8">
        <f t="shared" si="45"/>
        <v>0</v>
      </c>
      <c r="U105" s="61" t="e">
        <f>SUM(T105/I105)</f>
        <v>#DIV/0!</v>
      </c>
      <c r="V105" s="67"/>
    </row>
    <row r="106" spans="1:22" ht="75.75" hidden="1" thickBot="1" x14ac:dyDescent="0.3">
      <c r="A106" s="1" t="s">
        <v>185</v>
      </c>
      <c r="B106" s="5"/>
      <c r="C106" t="str">
        <f t="shared" si="38"/>
        <v/>
      </c>
      <c r="I106" s="8">
        <f t="shared" si="39"/>
        <v>0</v>
      </c>
      <c r="K106" s="15" t="e">
        <f t="shared" si="40"/>
        <v>#DIV/0!</v>
      </c>
      <c r="L106" s="8"/>
      <c r="M106" s="15" t="e">
        <f t="shared" si="41"/>
        <v>#DIV/0!</v>
      </c>
      <c r="N106" s="8"/>
      <c r="O106" s="15" t="e">
        <f t="shared" si="42"/>
        <v>#DIV/0!</v>
      </c>
      <c r="P106" s="8"/>
      <c r="Q106" s="15" t="e">
        <f t="shared" si="43"/>
        <v>#DIV/0!</v>
      </c>
      <c r="R106" s="8"/>
      <c r="S106" s="15" t="e">
        <f t="shared" si="44"/>
        <v>#DIV/0!</v>
      </c>
      <c r="T106" s="8">
        <f t="shared" si="45"/>
        <v>0</v>
      </c>
      <c r="U106" s="61" t="e">
        <f>SUM(T106/I106)</f>
        <v>#DIV/0!</v>
      </c>
      <c r="V106" s="67"/>
    </row>
    <row r="107" spans="1:22" ht="75.75" hidden="1" thickBot="1" x14ac:dyDescent="0.3">
      <c r="A107" s="1" t="s">
        <v>188</v>
      </c>
      <c r="B107" s="5" t="s">
        <v>12</v>
      </c>
      <c r="C107" t="str">
        <f t="shared" si="38"/>
        <v/>
      </c>
      <c r="D107" s="4">
        <v>4577</v>
      </c>
      <c r="E107" s="4">
        <v>4441</v>
      </c>
      <c r="F107" s="4">
        <v>3893</v>
      </c>
      <c r="G107" s="4">
        <v>5295</v>
      </c>
      <c r="H107" s="4">
        <v>4371</v>
      </c>
      <c r="I107" s="8">
        <f t="shared" si="39"/>
        <v>22577</v>
      </c>
      <c r="J107" s="10"/>
      <c r="K107" s="16">
        <f t="shared" si="40"/>
        <v>0</v>
      </c>
      <c r="L107" s="12"/>
      <c r="M107" s="16">
        <f t="shared" si="41"/>
        <v>0</v>
      </c>
      <c r="N107" s="12"/>
      <c r="O107" s="16">
        <f t="shared" si="42"/>
        <v>0</v>
      </c>
      <c r="P107" s="12"/>
      <c r="Q107" s="16">
        <f t="shared" si="43"/>
        <v>0</v>
      </c>
      <c r="R107" s="12"/>
      <c r="S107" s="16">
        <f t="shared" si="44"/>
        <v>0</v>
      </c>
      <c r="T107" s="12">
        <f t="shared" si="45"/>
        <v>0</v>
      </c>
      <c r="U107" s="60"/>
      <c r="V107" s="67"/>
    </row>
    <row r="108" spans="1:22" ht="60.75" hidden="1" thickBot="1" x14ac:dyDescent="0.3">
      <c r="A108" s="1" t="s">
        <v>189</v>
      </c>
      <c r="B108" s="5" t="s">
        <v>12</v>
      </c>
      <c r="C108" t="str">
        <f t="shared" si="38"/>
        <v/>
      </c>
      <c r="D108">
        <v>7004</v>
      </c>
      <c r="E108">
        <v>6125</v>
      </c>
      <c r="F108">
        <v>4645</v>
      </c>
      <c r="G108">
        <v>6046</v>
      </c>
      <c r="H108">
        <v>5243</v>
      </c>
      <c r="I108" s="8">
        <f t="shared" si="39"/>
        <v>29063</v>
      </c>
      <c r="J108" s="10"/>
      <c r="K108" s="16">
        <f t="shared" si="40"/>
        <v>0</v>
      </c>
      <c r="L108" s="12"/>
      <c r="M108" s="16">
        <f t="shared" si="41"/>
        <v>0</v>
      </c>
      <c r="N108" s="12"/>
      <c r="O108" s="16">
        <f t="shared" si="42"/>
        <v>0</v>
      </c>
      <c r="P108" s="12"/>
      <c r="Q108" s="16">
        <f t="shared" si="43"/>
        <v>0</v>
      </c>
      <c r="R108" s="12"/>
      <c r="S108" s="16">
        <f t="shared" si="44"/>
        <v>0</v>
      </c>
      <c r="T108" s="12">
        <f t="shared" si="45"/>
        <v>0</v>
      </c>
      <c r="U108" s="60"/>
      <c r="V108" s="67"/>
    </row>
    <row r="109" spans="1:22" ht="90.75" hidden="1" thickBot="1" x14ac:dyDescent="0.3">
      <c r="A109" s="1" t="s">
        <v>190</v>
      </c>
      <c r="B109" s="5"/>
      <c r="C109" t="str">
        <f t="shared" si="38"/>
        <v/>
      </c>
      <c r="I109" s="8">
        <f t="shared" si="39"/>
        <v>0</v>
      </c>
      <c r="K109" s="15" t="e">
        <f t="shared" si="40"/>
        <v>#DIV/0!</v>
      </c>
      <c r="L109" s="8"/>
      <c r="M109" s="15" t="e">
        <f t="shared" si="41"/>
        <v>#DIV/0!</v>
      </c>
      <c r="N109" s="8"/>
      <c r="O109" s="15" t="e">
        <f t="shared" si="42"/>
        <v>#DIV/0!</v>
      </c>
      <c r="P109" s="8"/>
      <c r="Q109" s="15" t="e">
        <f t="shared" si="43"/>
        <v>#DIV/0!</v>
      </c>
      <c r="R109" s="8"/>
      <c r="S109" s="15" t="e">
        <f t="shared" si="44"/>
        <v>#DIV/0!</v>
      </c>
      <c r="T109" s="8">
        <f t="shared" si="45"/>
        <v>0</v>
      </c>
      <c r="U109" s="61" t="e">
        <f>SUM(T109/I109)</f>
        <v>#DIV/0!</v>
      </c>
      <c r="V109" s="67"/>
    </row>
    <row r="110" spans="1:22" ht="45.75" hidden="1" thickBot="1" x14ac:dyDescent="0.3">
      <c r="A110" s="1" t="s">
        <v>191</v>
      </c>
      <c r="B110" s="5" t="s">
        <v>12</v>
      </c>
      <c r="C110" t="str">
        <f t="shared" si="38"/>
        <v/>
      </c>
      <c r="D110">
        <v>3392</v>
      </c>
      <c r="E110">
        <v>3655</v>
      </c>
      <c r="F110">
        <v>3204</v>
      </c>
      <c r="G110">
        <v>5228</v>
      </c>
      <c r="H110">
        <v>3418</v>
      </c>
      <c r="I110" s="8">
        <f t="shared" si="39"/>
        <v>18897</v>
      </c>
      <c r="J110" s="10"/>
      <c r="K110" s="16">
        <f t="shared" si="40"/>
        <v>0</v>
      </c>
      <c r="L110" s="12"/>
      <c r="M110" s="16">
        <f t="shared" si="41"/>
        <v>0</v>
      </c>
      <c r="N110" s="12"/>
      <c r="O110" s="16">
        <f t="shared" si="42"/>
        <v>0</v>
      </c>
      <c r="P110" s="12"/>
      <c r="Q110" s="16">
        <f t="shared" si="43"/>
        <v>0</v>
      </c>
      <c r="R110" s="12"/>
      <c r="S110" s="16">
        <f t="shared" si="44"/>
        <v>0</v>
      </c>
      <c r="T110" s="12">
        <f t="shared" si="45"/>
        <v>0</v>
      </c>
      <c r="U110" s="60"/>
      <c r="V110" s="67"/>
    </row>
    <row r="111" spans="1:22" ht="60.75" hidden="1" thickBot="1" x14ac:dyDescent="0.3">
      <c r="A111" s="1" t="s">
        <v>193</v>
      </c>
      <c r="B111" s="5" t="s">
        <v>12</v>
      </c>
      <c r="C111" t="str">
        <f t="shared" si="38"/>
        <v/>
      </c>
      <c r="D111">
        <v>2948</v>
      </c>
      <c r="E111">
        <v>2916</v>
      </c>
      <c r="F111">
        <v>1949</v>
      </c>
      <c r="G111">
        <v>2927</v>
      </c>
      <c r="H111">
        <v>2489</v>
      </c>
      <c r="I111" s="8">
        <f t="shared" si="39"/>
        <v>13229</v>
      </c>
      <c r="K111" s="15">
        <f t="shared" si="40"/>
        <v>0</v>
      </c>
      <c r="L111" s="8"/>
      <c r="M111" s="15">
        <f t="shared" si="41"/>
        <v>0</v>
      </c>
      <c r="N111" s="8"/>
      <c r="O111" s="15">
        <f t="shared" si="42"/>
        <v>0</v>
      </c>
      <c r="P111" s="8"/>
      <c r="Q111" s="15">
        <f t="shared" si="43"/>
        <v>0</v>
      </c>
      <c r="R111" s="8"/>
      <c r="S111" s="15">
        <f t="shared" si="44"/>
        <v>0</v>
      </c>
      <c r="T111" s="8">
        <f t="shared" si="45"/>
        <v>0</v>
      </c>
      <c r="U111" s="61"/>
      <c r="V111" s="67"/>
    </row>
    <row r="112" spans="1:22" ht="30.75" hidden="1" thickBot="1" x14ac:dyDescent="0.3">
      <c r="A112" s="1" t="s">
        <v>195</v>
      </c>
      <c r="B112" s="5" t="s">
        <v>12</v>
      </c>
      <c r="C112" t="str">
        <f t="shared" si="38"/>
        <v/>
      </c>
      <c r="I112" s="8"/>
      <c r="K112" s="15"/>
      <c r="L112" s="8"/>
      <c r="M112" s="15"/>
      <c r="N112" s="8"/>
      <c r="O112" s="15"/>
      <c r="P112" s="8"/>
      <c r="Q112" s="15" t="e">
        <f t="shared" si="43"/>
        <v>#DIV/0!</v>
      </c>
      <c r="R112" s="8"/>
      <c r="S112" s="15" t="e">
        <f t="shared" si="44"/>
        <v>#DIV/0!</v>
      </c>
      <c r="T112" s="8">
        <f t="shared" si="45"/>
        <v>0</v>
      </c>
      <c r="U112" s="61" t="e">
        <f>SUM(T112/I112)</f>
        <v>#DIV/0!</v>
      </c>
      <c r="V112" s="67"/>
    </row>
    <row r="113" spans="1:22" ht="90.75" hidden="1" thickBot="1" x14ac:dyDescent="0.3">
      <c r="A113" s="1" t="s">
        <v>196</v>
      </c>
      <c r="B113" s="5" t="s">
        <v>12</v>
      </c>
      <c r="C113" t="str">
        <f t="shared" si="38"/>
        <v/>
      </c>
      <c r="D113">
        <v>3532</v>
      </c>
      <c r="E113">
        <v>3595</v>
      </c>
      <c r="F113">
        <v>4663</v>
      </c>
      <c r="G113">
        <v>3001</v>
      </c>
      <c r="H113">
        <v>2319</v>
      </c>
      <c r="I113" s="8">
        <f t="shared" ref="I113:I130" si="46">SUM(D113:H113)</f>
        <v>17110</v>
      </c>
      <c r="J113" s="10"/>
      <c r="K113" s="15">
        <f t="shared" ref="K113:K123" si="47">SUM(J113/D113)</f>
        <v>0</v>
      </c>
      <c r="L113" s="12"/>
      <c r="M113" s="16">
        <f t="shared" ref="M113:M130" si="48">SUM(L113/E113)</f>
        <v>0</v>
      </c>
      <c r="N113" s="12"/>
      <c r="O113" s="16">
        <f t="shared" ref="O113:O130" si="49">SUM(N113/F113)</f>
        <v>0</v>
      </c>
      <c r="P113" s="12"/>
      <c r="Q113" s="16">
        <f t="shared" si="43"/>
        <v>0</v>
      </c>
      <c r="R113" s="12"/>
      <c r="S113" s="16">
        <f t="shared" si="44"/>
        <v>0</v>
      </c>
      <c r="T113" s="12">
        <f t="shared" si="45"/>
        <v>0</v>
      </c>
      <c r="U113" s="60"/>
      <c r="V113" s="67"/>
    </row>
    <row r="114" spans="1:22" ht="60.75" hidden="1" thickBot="1" x14ac:dyDescent="0.3">
      <c r="A114" s="1" t="s">
        <v>197</v>
      </c>
      <c r="B114" s="5"/>
      <c r="C114" t="str">
        <f t="shared" si="38"/>
        <v/>
      </c>
      <c r="I114" s="8">
        <f t="shared" si="46"/>
        <v>0</v>
      </c>
      <c r="K114" s="15" t="e">
        <f t="shared" si="47"/>
        <v>#DIV/0!</v>
      </c>
      <c r="L114" s="8"/>
      <c r="M114" s="15" t="e">
        <f t="shared" si="48"/>
        <v>#DIV/0!</v>
      </c>
      <c r="N114" s="8"/>
      <c r="O114" s="15" t="e">
        <f t="shared" si="49"/>
        <v>#DIV/0!</v>
      </c>
      <c r="P114" s="8"/>
      <c r="Q114" s="15" t="e">
        <f t="shared" si="43"/>
        <v>#DIV/0!</v>
      </c>
      <c r="R114" s="8"/>
      <c r="S114" s="15" t="e">
        <f t="shared" si="44"/>
        <v>#DIV/0!</v>
      </c>
      <c r="T114" s="8">
        <f t="shared" si="45"/>
        <v>0</v>
      </c>
      <c r="U114" s="61" t="e">
        <f t="shared" ref="U114:U130" si="50">SUM(T114/I114)</f>
        <v>#DIV/0!</v>
      </c>
      <c r="V114" s="67"/>
    </row>
    <row r="115" spans="1:22" ht="60.75" hidden="1" thickBot="1" x14ac:dyDescent="0.3">
      <c r="A115" s="1" t="s">
        <v>204</v>
      </c>
      <c r="B115" s="5" t="s">
        <v>12</v>
      </c>
      <c r="C115" t="str">
        <f t="shared" si="38"/>
        <v/>
      </c>
      <c r="I115" s="8">
        <f t="shared" si="46"/>
        <v>0</v>
      </c>
      <c r="K115" s="15" t="e">
        <f t="shared" si="47"/>
        <v>#DIV/0!</v>
      </c>
      <c r="L115" s="8"/>
      <c r="M115" s="15" t="e">
        <f t="shared" si="48"/>
        <v>#DIV/0!</v>
      </c>
      <c r="N115" s="8"/>
      <c r="O115" s="15" t="e">
        <f t="shared" si="49"/>
        <v>#DIV/0!</v>
      </c>
      <c r="P115" s="8"/>
      <c r="Q115" s="15" t="e">
        <f t="shared" si="43"/>
        <v>#DIV/0!</v>
      </c>
      <c r="R115" s="8"/>
      <c r="S115" s="15" t="e">
        <f t="shared" si="44"/>
        <v>#DIV/0!</v>
      </c>
      <c r="T115" s="8">
        <f t="shared" si="45"/>
        <v>0</v>
      </c>
      <c r="U115" s="61" t="e">
        <f t="shared" si="50"/>
        <v>#DIV/0!</v>
      </c>
      <c r="V115" s="67"/>
    </row>
    <row r="116" spans="1:22" ht="30.75" hidden="1" thickBot="1" x14ac:dyDescent="0.3">
      <c r="A116" s="1" t="s">
        <v>205</v>
      </c>
      <c r="B116" s="5"/>
      <c r="C116" t="str">
        <f t="shared" si="38"/>
        <v/>
      </c>
      <c r="D116" s="4"/>
      <c r="E116" s="4"/>
      <c r="F116" s="4"/>
      <c r="G116" s="4"/>
      <c r="H116" s="4"/>
      <c r="I116" s="8">
        <f t="shared" si="46"/>
        <v>0</v>
      </c>
      <c r="K116" s="15" t="e">
        <f t="shared" si="47"/>
        <v>#DIV/0!</v>
      </c>
      <c r="L116" s="8"/>
      <c r="M116" s="15" t="e">
        <f t="shared" si="48"/>
        <v>#DIV/0!</v>
      </c>
      <c r="N116" s="8"/>
      <c r="O116" s="15" t="e">
        <f t="shared" si="49"/>
        <v>#DIV/0!</v>
      </c>
      <c r="P116" s="8"/>
      <c r="Q116" s="15" t="e">
        <f t="shared" si="43"/>
        <v>#DIV/0!</v>
      </c>
      <c r="R116" s="8"/>
      <c r="S116" s="15" t="e">
        <f t="shared" si="44"/>
        <v>#DIV/0!</v>
      </c>
      <c r="T116" s="8">
        <f t="shared" si="45"/>
        <v>0</v>
      </c>
      <c r="U116" s="61" t="e">
        <f t="shared" si="50"/>
        <v>#DIV/0!</v>
      </c>
      <c r="V116" s="67"/>
    </row>
    <row r="117" spans="1:22" ht="30.75" hidden="1" thickBot="1" x14ac:dyDescent="0.3">
      <c r="A117" s="1" t="s">
        <v>206</v>
      </c>
      <c r="B117" s="5"/>
      <c r="C117" t="str">
        <f t="shared" si="38"/>
        <v/>
      </c>
      <c r="I117" s="8">
        <f t="shared" si="46"/>
        <v>0</v>
      </c>
      <c r="K117" s="15" t="e">
        <f t="shared" si="47"/>
        <v>#DIV/0!</v>
      </c>
      <c r="L117" s="8"/>
      <c r="M117" s="15" t="e">
        <f t="shared" si="48"/>
        <v>#DIV/0!</v>
      </c>
      <c r="N117" s="8"/>
      <c r="O117" s="15" t="e">
        <f t="shared" si="49"/>
        <v>#DIV/0!</v>
      </c>
      <c r="P117" s="8"/>
      <c r="Q117" s="15" t="e">
        <f t="shared" si="43"/>
        <v>#DIV/0!</v>
      </c>
      <c r="R117" s="8"/>
      <c r="S117" s="15" t="e">
        <f t="shared" si="44"/>
        <v>#DIV/0!</v>
      </c>
      <c r="T117" s="8">
        <f t="shared" si="45"/>
        <v>0</v>
      </c>
      <c r="U117" s="61" t="e">
        <f t="shared" si="50"/>
        <v>#DIV/0!</v>
      </c>
      <c r="V117" s="67"/>
    </row>
    <row r="118" spans="1:22" ht="30.75" hidden="1" thickBot="1" x14ac:dyDescent="0.3">
      <c r="A118" s="1" t="s">
        <v>208</v>
      </c>
      <c r="B118" s="5"/>
      <c r="C118" t="str">
        <f t="shared" si="38"/>
        <v/>
      </c>
      <c r="I118" s="8">
        <f t="shared" si="46"/>
        <v>0</v>
      </c>
      <c r="K118" s="15" t="e">
        <f t="shared" si="47"/>
        <v>#DIV/0!</v>
      </c>
      <c r="L118" s="8"/>
      <c r="M118" s="15" t="e">
        <f t="shared" si="48"/>
        <v>#DIV/0!</v>
      </c>
      <c r="N118" s="8"/>
      <c r="O118" s="15" t="e">
        <f t="shared" si="49"/>
        <v>#DIV/0!</v>
      </c>
      <c r="P118" s="8"/>
      <c r="Q118" s="15" t="e">
        <f t="shared" si="43"/>
        <v>#DIV/0!</v>
      </c>
      <c r="R118" s="8"/>
      <c r="S118" s="15" t="e">
        <f t="shared" si="44"/>
        <v>#DIV/0!</v>
      </c>
      <c r="T118" s="8">
        <f t="shared" si="45"/>
        <v>0</v>
      </c>
      <c r="U118" s="61" t="e">
        <f t="shared" si="50"/>
        <v>#DIV/0!</v>
      </c>
      <c r="V118" s="67"/>
    </row>
    <row r="119" spans="1:22" ht="45.75" hidden="1" thickBot="1" x14ac:dyDescent="0.3">
      <c r="A119" s="1" t="s">
        <v>209</v>
      </c>
      <c r="B119" s="5"/>
      <c r="C119" t="str">
        <f t="shared" si="38"/>
        <v/>
      </c>
      <c r="I119" s="8">
        <f t="shared" si="46"/>
        <v>0</v>
      </c>
      <c r="K119" s="15" t="e">
        <f t="shared" si="47"/>
        <v>#DIV/0!</v>
      </c>
      <c r="L119" s="8"/>
      <c r="M119" s="15" t="e">
        <f t="shared" si="48"/>
        <v>#DIV/0!</v>
      </c>
      <c r="N119" s="8"/>
      <c r="O119" s="15" t="e">
        <f t="shared" si="49"/>
        <v>#DIV/0!</v>
      </c>
      <c r="P119" s="8"/>
      <c r="Q119" s="15" t="e">
        <f t="shared" si="43"/>
        <v>#DIV/0!</v>
      </c>
      <c r="R119" s="8"/>
      <c r="S119" s="15" t="e">
        <f t="shared" si="44"/>
        <v>#DIV/0!</v>
      </c>
      <c r="T119" s="8">
        <f t="shared" si="45"/>
        <v>0</v>
      </c>
      <c r="U119" s="61" t="e">
        <f t="shared" si="50"/>
        <v>#DIV/0!</v>
      </c>
      <c r="V119" s="67"/>
    </row>
    <row r="120" spans="1:22" ht="45.75" hidden="1" thickBot="1" x14ac:dyDescent="0.3">
      <c r="A120" s="1" t="s">
        <v>210</v>
      </c>
      <c r="B120" s="5"/>
      <c r="C120" t="str">
        <f t="shared" si="38"/>
        <v/>
      </c>
      <c r="I120" s="8">
        <f t="shared" si="46"/>
        <v>0</v>
      </c>
      <c r="K120" s="15" t="e">
        <f t="shared" si="47"/>
        <v>#DIV/0!</v>
      </c>
      <c r="L120" s="8"/>
      <c r="M120" s="15" t="e">
        <f t="shared" si="48"/>
        <v>#DIV/0!</v>
      </c>
      <c r="N120" s="8"/>
      <c r="O120" s="15" t="e">
        <f t="shared" si="49"/>
        <v>#DIV/0!</v>
      </c>
      <c r="P120" s="8"/>
      <c r="Q120" s="15" t="e">
        <f t="shared" si="43"/>
        <v>#DIV/0!</v>
      </c>
      <c r="R120" s="8"/>
      <c r="S120" s="15" t="e">
        <f t="shared" si="44"/>
        <v>#DIV/0!</v>
      </c>
      <c r="T120" s="8">
        <f t="shared" si="45"/>
        <v>0</v>
      </c>
      <c r="U120" s="61" t="e">
        <f t="shared" si="50"/>
        <v>#DIV/0!</v>
      </c>
      <c r="V120" s="67"/>
    </row>
    <row r="121" spans="1:22" ht="30.75" hidden="1" thickBot="1" x14ac:dyDescent="0.3">
      <c r="A121" s="1" t="s">
        <v>211</v>
      </c>
      <c r="B121" s="5" t="s">
        <v>12</v>
      </c>
      <c r="C121" t="str">
        <f t="shared" si="38"/>
        <v/>
      </c>
      <c r="I121" s="8">
        <f t="shared" si="46"/>
        <v>0</v>
      </c>
      <c r="K121" s="15" t="e">
        <f t="shared" si="47"/>
        <v>#DIV/0!</v>
      </c>
      <c r="L121" s="8"/>
      <c r="M121" s="15" t="e">
        <f t="shared" si="48"/>
        <v>#DIV/0!</v>
      </c>
      <c r="N121" s="8"/>
      <c r="O121" s="15" t="e">
        <f t="shared" si="49"/>
        <v>#DIV/0!</v>
      </c>
      <c r="P121" s="8"/>
      <c r="Q121" s="15" t="e">
        <f t="shared" si="43"/>
        <v>#DIV/0!</v>
      </c>
      <c r="R121" s="8"/>
      <c r="S121" s="15" t="e">
        <f t="shared" si="44"/>
        <v>#DIV/0!</v>
      </c>
      <c r="T121" s="8">
        <f t="shared" si="45"/>
        <v>0</v>
      </c>
      <c r="U121" s="61" t="e">
        <f t="shared" si="50"/>
        <v>#DIV/0!</v>
      </c>
      <c r="V121" s="67"/>
    </row>
    <row r="122" spans="1:22" ht="45.75" hidden="1" thickBot="1" x14ac:dyDescent="0.3">
      <c r="A122" s="1" t="s">
        <v>212</v>
      </c>
      <c r="B122" s="5"/>
      <c r="C122" t="str">
        <f t="shared" si="38"/>
        <v/>
      </c>
      <c r="F122" s="8"/>
      <c r="G122" s="8"/>
      <c r="H122" s="8"/>
      <c r="I122" s="4">
        <f t="shared" si="46"/>
        <v>0</v>
      </c>
      <c r="K122" s="15" t="e">
        <f t="shared" si="47"/>
        <v>#DIV/0!</v>
      </c>
      <c r="L122" s="8"/>
      <c r="M122" s="15" t="e">
        <f t="shared" si="48"/>
        <v>#DIV/0!</v>
      </c>
      <c r="N122" s="8"/>
      <c r="O122" s="15" t="e">
        <f t="shared" si="49"/>
        <v>#DIV/0!</v>
      </c>
      <c r="P122" s="8"/>
      <c r="Q122" s="15" t="e">
        <f t="shared" si="43"/>
        <v>#DIV/0!</v>
      </c>
      <c r="R122" s="8"/>
      <c r="S122" s="15" t="e">
        <f t="shared" si="44"/>
        <v>#DIV/0!</v>
      </c>
      <c r="T122" s="8">
        <f t="shared" si="45"/>
        <v>0</v>
      </c>
      <c r="U122" s="61" t="e">
        <f t="shared" si="50"/>
        <v>#DIV/0!</v>
      </c>
      <c r="V122" s="67"/>
    </row>
    <row r="123" spans="1:22" ht="75.75" hidden="1" thickBot="1" x14ac:dyDescent="0.3">
      <c r="A123" s="1" t="s">
        <v>214</v>
      </c>
      <c r="B123" s="5"/>
      <c r="C123" t="str">
        <f t="shared" si="38"/>
        <v/>
      </c>
      <c r="I123" s="8">
        <f t="shared" si="46"/>
        <v>0</v>
      </c>
      <c r="K123" s="15" t="e">
        <f t="shared" si="47"/>
        <v>#DIV/0!</v>
      </c>
      <c r="L123" s="8"/>
      <c r="M123" s="15" t="e">
        <f t="shared" si="48"/>
        <v>#DIV/0!</v>
      </c>
      <c r="N123" s="8"/>
      <c r="O123" s="15" t="e">
        <f t="shared" si="49"/>
        <v>#DIV/0!</v>
      </c>
      <c r="P123" s="8"/>
      <c r="Q123" s="15" t="e">
        <f t="shared" si="43"/>
        <v>#DIV/0!</v>
      </c>
      <c r="R123" s="8"/>
      <c r="S123" s="15" t="e">
        <f t="shared" si="44"/>
        <v>#DIV/0!</v>
      </c>
      <c r="T123" s="8">
        <f t="shared" si="45"/>
        <v>0</v>
      </c>
      <c r="U123" s="61" t="e">
        <f t="shared" si="50"/>
        <v>#DIV/0!</v>
      </c>
      <c r="V123" s="67"/>
    </row>
    <row r="124" spans="1:22" ht="60.75" hidden="1" thickBot="1" x14ac:dyDescent="0.3">
      <c r="A124" s="1" t="s">
        <v>217</v>
      </c>
      <c r="B124" s="26" t="s">
        <v>12</v>
      </c>
      <c r="C124" t="str">
        <f t="shared" si="38"/>
        <v/>
      </c>
      <c r="D124">
        <v>6990</v>
      </c>
      <c r="E124">
        <v>5270</v>
      </c>
      <c r="F124">
        <v>5800</v>
      </c>
      <c r="G124">
        <v>7235</v>
      </c>
      <c r="H124">
        <v>9668</v>
      </c>
      <c r="I124" s="8">
        <f t="shared" si="46"/>
        <v>34963</v>
      </c>
      <c r="J124" s="10"/>
      <c r="K124" s="16" t="e">
        <f>SUM(J124/#REF!)</f>
        <v>#REF!</v>
      </c>
      <c r="L124" s="12"/>
      <c r="M124" s="16">
        <f t="shared" si="48"/>
        <v>0</v>
      </c>
      <c r="N124" s="12"/>
      <c r="O124" s="16">
        <f t="shared" si="49"/>
        <v>0</v>
      </c>
      <c r="P124" s="12"/>
      <c r="Q124" s="16">
        <f t="shared" si="43"/>
        <v>0</v>
      </c>
      <c r="R124" s="12"/>
      <c r="S124" s="16">
        <f t="shared" si="44"/>
        <v>0</v>
      </c>
      <c r="T124" s="12">
        <f t="shared" si="45"/>
        <v>0</v>
      </c>
      <c r="U124" s="60">
        <f t="shared" si="50"/>
        <v>0</v>
      </c>
      <c r="V124" s="67"/>
    </row>
    <row r="125" spans="1:22" ht="45.75" hidden="1" thickBot="1" x14ac:dyDescent="0.3">
      <c r="A125" s="1" t="s">
        <v>218</v>
      </c>
      <c r="B125" s="5"/>
      <c r="C125" t="str">
        <f t="shared" si="38"/>
        <v/>
      </c>
      <c r="I125" s="8">
        <f t="shared" si="46"/>
        <v>0</v>
      </c>
      <c r="K125" s="15" t="e">
        <f>SUM(J125/#REF!)</f>
        <v>#REF!</v>
      </c>
      <c r="L125" s="8"/>
      <c r="M125" s="15" t="e">
        <f t="shared" si="48"/>
        <v>#DIV/0!</v>
      </c>
      <c r="N125" s="8"/>
      <c r="O125" s="15" t="e">
        <f t="shared" si="49"/>
        <v>#DIV/0!</v>
      </c>
      <c r="P125" s="8"/>
      <c r="Q125" s="15" t="e">
        <f t="shared" si="43"/>
        <v>#DIV/0!</v>
      </c>
      <c r="R125" s="8"/>
      <c r="S125" s="15" t="e">
        <f t="shared" si="44"/>
        <v>#DIV/0!</v>
      </c>
      <c r="T125" s="8">
        <f t="shared" si="45"/>
        <v>0</v>
      </c>
      <c r="U125" s="61" t="e">
        <f t="shared" si="50"/>
        <v>#DIV/0!</v>
      </c>
      <c r="V125" s="67"/>
    </row>
    <row r="126" spans="1:22" ht="60.75" hidden="1" thickBot="1" x14ac:dyDescent="0.3">
      <c r="A126" s="1" t="s">
        <v>221</v>
      </c>
      <c r="B126" s="5" t="s">
        <v>12</v>
      </c>
      <c r="C126" t="str">
        <f t="shared" si="38"/>
        <v/>
      </c>
      <c r="D126">
        <v>34999</v>
      </c>
      <c r="E126">
        <v>23617</v>
      </c>
      <c r="F126">
        <v>17837</v>
      </c>
      <c r="G126">
        <v>18810</v>
      </c>
      <c r="H126">
        <v>22789</v>
      </c>
      <c r="I126" s="8">
        <f t="shared" si="46"/>
        <v>118052</v>
      </c>
      <c r="J126" s="10"/>
      <c r="K126" s="16" t="e">
        <f>SUM(J126/#REF!)</f>
        <v>#REF!</v>
      </c>
      <c r="L126" s="12"/>
      <c r="M126" s="16">
        <f t="shared" si="48"/>
        <v>0</v>
      </c>
      <c r="N126" s="12"/>
      <c r="O126" s="16">
        <f t="shared" si="49"/>
        <v>0</v>
      </c>
      <c r="P126" s="12"/>
      <c r="Q126" s="16">
        <f t="shared" si="43"/>
        <v>0</v>
      </c>
      <c r="R126" s="12"/>
      <c r="S126" s="16">
        <f t="shared" si="44"/>
        <v>0</v>
      </c>
      <c r="T126" s="12">
        <f t="shared" si="45"/>
        <v>0</v>
      </c>
      <c r="U126" s="60">
        <f t="shared" si="50"/>
        <v>0</v>
      </c>
      <c r="V126" s="67"/>
    </row>
    <row r="127" spans="1:22" ht="45.75" hidden="1" thickBot="1" x14ac:dyDescent="0.3">
      <c r="A127" s="1" t="s">
        <v>225</v>
      </c>
      <c r="B127" s="5"/>
      <c r="C127" t="str">
        <f t="shared" si="38"/>
        <v/>
      </c>
      <c r="D127" s="4"/>
      <c r="E127" s="4"/>
      <c r="F127" s="4"/>
      <c r="G127" s="4"/>
      <c r="H127" s="4"/>
      <c r="I127" s="8">
        <f t="shared" si="46"/>
        <v>0</v>
      </c>
      <c r="K127" s="15" t="e">
        <f>SUM(J127/#REF!)</f>
        <v>#REF!</v>
      </c>
      <c r="L127" s="8"/>
      <c r="M127" s="15" t="e">
        <f t="shared" si="48"/>
        <v>#DIV/0!</v>
      </c>
      <c r="N127" s="8"/>
      <c r="O127" s="15" t="e">
        <f t="shared" si="49"/>
        <v>#DIV/0!</v>
      </c>
      <c r="P127" s="8"/>
      <c r="Q127" s="15" t="e">
        <f t="shared" si="43"/>
        <v>#DIV/0!</v>
      </c>
      <c r="R127" s="8"/>
      <c r="S127" s="15" t="e">
        <f t="shared" si="44"/>
        <v>#DIV/0!</v>
      </c>
      <c r="T127" s="8">
        <f t="shared" si="45"/>
        <v>0</v>
      </c>
      <c r="U127" s="61" t="e">
        <f t="shared" si="50"/>
        <v>#DIV/0!</v>
      </c>
      <c r="V127" s="67"/>
    </row>
    <row r="128" spans="1:22" ht="60.75" hidden="1" thickBot="1" x14ac:dyDescent="0.3">
      <c r="A128" s="1" t="s">
        <v>226</v>
      </c>
      <c r="B128" s="5" t="s">
        <v>12</v>
      </c>
      <c r="C128" t="str">
        <f t="shared" si="38"/>
        <v/>
      </c>
      <c r="D128">
        <v>3751</v>
      </c>
      <c r="E128">
        <v>4794</v>
      </c>
      <c r="F128">
        <v>4213</v>
      </c>
      <c r="G128">
        <v>6880</v>
      </c>
      <c r="H128">
        <v>4364</v>
      </c>
      <c r="I128" s="8">
        <f t="shared" si="46"/>
        <v>24002</v>
      </c>
      <c r="J128" s="10"/>
      <c r="K128" s="16" t="e">
        <f>SUM(J128/#REF!)</f>
        <v>#REF!</v>
      </c>
      <c r="L128" s="12"/>
      <c r="M128" s="16">
        <f t="shared" si="48"/>
        <v>0</v>
      </c>
      <c r="N128" s="12"/>
      <c r="O128" s="16">
        <f t="shared" si="49"/>
        <v>0</v>
      </c>
      <c r="P128" s="12"/>
      <c r="Q128" s="16">
        <f t="shared" si="43"/>
        <v>0</v>
      </c>
      <c r="R128" s="12"/>
      <c r="S128" s="16">
        <f t="shared" si="44"/>
        <v>0</v>
      </c>
      <c r="T128" s="12">
        <f t="shared" si="45"/>
        <v>0</v>
      </c>
      <c r="U128" s="60">
        <f t="shared" si="50"/>
        <v>0</v>
      </c>
      <c r="V128" s="67"/>
    </row>
    <row r="129" spans="1:22" ht="75.75" hidden="1" thickBot="1" x14ac:dyDescent="0.3">
      <c r="A129" s="1" t="s">
        <v>228</v>
      </c>
      <c r="B129" s="5" t="s">
        <v>12</v>
      </c>
      <c r="C129" t="str">
        <f t="shared" si="38"/>
        <v/>
      </c>
      <c r="D129" s="4"/>
      <c r="E129" s="4"/>
      <c r="F129" s="4"/>
      <c r="G129" s="4"/>
      <c r="H129" s="4"/>
      <c r="I129" s="49">
        <f t="shared" si="46"/>
        <v>0</v>
      </c>
      <c r="J129" s="4"/>
      <c r="K129" s="15" t="e">
        <f>SUM(J129/#REF!)</f>
        <v>#REF!</v>
      </c>
      <c r="L129" s="8"/>
      <c r="M129" s="15" t="e">
        <f t="shared" si="48"/>
        <v>#DIV/0!</v>
      </c>
      <c r="N129" s="8"/>
      <c r="O129" s="15" t="e">
        <f t="shared" si="49"/>
        <v>#DIV/0!</v>
      </c>
      <c r="P129" s="8"/>
      <c r="Q129" s="15" t="e">
        <f t="shared" si="43"/>
        <v>#DIV/0!</v>
      </c>
      <c r="R129" s="8"/>
      <c r="S129" s="15" t="e">
        <f t="shared" si="44"/>
        <v>#DIV/0!</v>
      </c>
      <c r="T129" s="8">
        <f t="shared" si="45"/>
        <v>0</v>
      </c>
      <c r="U129" s="61" t="e">
        <f t="shared" si="50"/>
        <v>#DIV/0!</v>
      </c>
      <c r="V129" s="67"/>
    </row>
    <row r="130" spans="1:22" ht="45.75" thickBot="1" x14ac:dyDescent="0.3">
      <c r="A130" s="1" t="s">
        <v>213</v>
      </c>
      <c r="B130" s="5" t="s">
        <v>12</v>
      </c>
      <c r="C130" t="str">
        <f t="shared" si="38"/>
        <v>&lt;75%</v>
      </c>
      <c r="D130">
        <v>4679</v>
      </c>
      <c r="E130">
        <v>5392</v>
      </c>
      <c r="F130">
        <v>3352</v>
      </c>
      <c r="G130">
        <v>5109</v>
      </c>
      <c r="H130">
        <v>2993</v>
      </c>
      <c r="I130" s="52">
        <f t="shared" si="46"/>
        <v>21525</v>
      </c>
      <c r="J130" s="17">
        <v>293</v>
      </c>
      <c r="K130" s="15">
        <f>SUM(J130/D130)</f>
        <v>6.2620217995298141E-2</v>
      </c>
      <c r="L130" s="8">
        <v>699</v>
      </c>
      <c r="M130" s="15">
        <f t="shared" si="48"/>
        <v>0.12963649851632048</v>
      </c>
      <c r="N130" s="8">
        <v>486</v>
      </c>
      <c r="O130" s="15">
        <f t="shared" si="49"/>
        <v>0.14498806682577567</v>
      </c>
      <c r="P130" s="8">
        <v>915</v>
      </c>
      <c r="Q130" s="15">
        <f t="shared" si="43"/>
        <v>0.17909571344685848</v>
      </c>
      <c r="R130" s="8">
        <v>427</v>
      </c>
      <c r="S130" s="15">
        <f t="shared" si="44"/>
        <v>0.14266622118275976</v>
      </c>
      <c r="T130" s="52">
        <f t="shared" si="45"/>
        <v>2820</v>
      </c>
      <c r="U130" s="64">
        <f t="shared" si="50"/>
        <v>0.13101045296167246</v>
      </c>
      <c r="V130" s="67"/>
    </row>
    <row r="131" spans="1:22" ht="15.75" thickBot="1" x14ac:dyDescent="0.3">
      <c r="A131" s="1"/>
      <c r="B131" s="5"/>
      <c r="I131" s="52"/>
      <c r="K131" s="15"/>
      <c r="L131" s="8"/>
      <c r="M131" s="15"/>
      <c r="N131" s="8"/>
      <c r="O131" s="15"/>
      <c r="P131" s="8"/>
      <c r="Q131" s="15"/>
      <c r="R131" s="8"/>
      <c r="S131" s="15"/>
      <c r="T131" s="52"/>
      <c r="U131" s="64"/>
      <c r="V131" s="67"/>
    </row>
    <row r="132" spans="1:22" ht="30.75" thickBot="1" x14ac:dyDescent="0.3">
      <c r="A132" s="1" t="s">
        <v>124</v>
      </c>
      <c r="B132" s="5" t="s">
        <v>12</v>
      </c>
      <c r="C132" t="str">
        <f>IF(IFERROR(U132, 0) &gt; 0, IF(U132&lt;75%,"&lt;75%",IF(U132&lt;90%,"75-90%",IF(U132&lt;100%,"90-99%","100%"))), "")</f>
        <v>&lt;75%</v>
      </c>
      <c r="D132" s="13"/>
      <c r="E132" s="13"/>
      <c r="F132" s="13"/>
      <c r="G132" s="13"/>
      <c r="H132" s="4">
        <v>1459</v>
      </c>
      <c r="I132" s="52">
        <f>SUM(D132:H132)</f>
        <v>1459</v>
      </c>
      <c r="J132" s="13"/>
      <c r="K132" s="16"/>
      <c r="L132" s="12"/>
      <c r="M132" s="16"/>
      <c r="N132" s="12"/>
      <c r="O132" s="16"/>
      <c r="P132" s="12"/>
      <c r="Q132" s="16"/>
      <c r="R132" s="8">
        <v>465</v>
      </c>
      <c r="S132" s="15">
        <f>SUM(R132/H132)</f>
        <v>0.31871144619602465</v>
      </c>
      <c r="T132" s="52">
        <v>465</v>
      </c>
      <c r="U132" s="64">
        <v>0.32</v>
      </c>
      <c r="V132" s="67"/>
    </row>
    <row r="133" spans="1:22" ht="15.75" thickBot="1" x14ac:dyDescent="0.3">
      <c r="A133" s="1"/>
      <c r="B133" s="5"/>
      <c r="D133" s="4"/>
      <c r="E133" s="4"/>
      <c r="F133" s="4"/>
      <c r="G133" s="4"/>
      <c r="H133" s="4"/>
      <c r="I133" s="52"/>
      <c r="K133" s="15"/>
      <c r="L133" s="8"/>
      <c r="M133" s="15"/>
      <c r="N133" s="8"/>
      <c r="O133" s="15"/>
      <c r="P133" s="8"/>
      <c r="Q133" s="15"/>
      <c r="R133" s="8"/>
      <c r="S133" s="15"/>
      <c r="T133" s="52"/>
      <c r="U133" s="64"/>
      <c r="V133" s="67"/>
    </row>
    <row r="134" spans="1:22" ht="15.75" thickBot="1" x14ac:dyDescent="0.3">
      <c r="A134" s="1"/>
      <c r="B134" s="5"/>
      <c r="I134" s="52"/>
      <c r="J134" s="17"/>
      <c r="K134" s="15"/>
      <c r="L134" s="8"/>
      <c r="M134" s="15"/>
      <c r="N134" s="8"/>
      <c r="O134" s="15"/>
      <c r="P134" s="8"/>
      <c r="Q134" s="15"/>
      <c r="R134" s="8"/>
      <c r="S134" s="15"/>
      <c r="T134" s="52"/>
      <c r="U134" s="64"/>
      <c r="V134" s="67"/>
    </row>
    <row r="135" spans="1:22" ht="45.75" thickBot="1" x14ac:dyDescent="0.3">
      <c r="A135" s="1" t="s">
        <v>203</v>
      </c>
      <c r="B135" s="5" t="s">
        <v>12</v>
      </c>
      <c r="C135" t="str">
        <f>IF(IFERROR(U135, 0) &gt; 0, IF(U135&lt;75%,"&lt;75%",IF(U135&lt;90%,"75-90%",IF(U135&lt;100%,"90-99%","100%"))), "")</f>
        <v>&lt;75%</v>
      </c>
      <c r="D135">
        <v>8252</v>
      </c>
      <c r="E135">
        <v>5995</v>
      </c>
      <c r="F135">
        <v>6131</v>
      </c>
      <c r="G135">
        <v>7450</v>
      </c>
      <c r="H135">
        <v>5144</v>
      </c>
      <c r="I135" s="52">
        <f>SUM(D135:H135)</f>
        <v>32972</v>
      </c>
      <c r="J135">
        <v>5337</v>
      </c>
      <c r="K135" s="15">
        <f>SUM(J135/D135)</f>
        <v>0.646752302472128</v>
      </c>
      <c r="L135" s="8">
        <v>3231</v>
      </c>
      <c r="M135" s="15">
        <f>SUM(L135/E135)</f>
        <v>0.53894912427022523</v>
      </c>
      <c r="N135" s="8">
        <v>2806</v>
      </c>
      <c r="O135" s="15">
        <f>SUM(N135/F135)</f>
        <v>0.45767411515250367</v>
      </c>
      <c r="P135" s="8">
        <v>1494</v>
      </c>
      <c r="Q135" s="15">
        <f>SUM(P135/G135)</f>
        <v>0.20053691275167784</v>
      </c>
      <c r="R135" s="8">
        <v>996</v>
      </c>
      <c r="S135" s="15">
        <f>SUM(R135/H135)</f>
        <v>0.19362363919129083</v>
      </c>
      <c r="T135" s="52">
        <f>SUM(J135+L135+N135+P135+R135)</f>
        <v>13864</v>
      </c>
      <c r="U135" s="64">
        <f>SUM(T135/I135)</f>
        <v>0.42047798131748149</v>
      </c>
      <c r="V135" s="67"/>
    </row>
    <row r="136" spans="1:22" ht="15.75" thickBot="1" x14ac:dyDescent="0.3">
      <c r="A136" s="1" t="s">
        <v>48</v>
      </c>
      <c r="B136" s="5" t="s">
        <v>12</v>
      </c>
      <c r="C136" t="str">
        <f>IF(IFERROR(U136, 0) &gt; 0, IF(U136&lt;75%,"&lt;75%",IF(U136&lt;90%,"75-90%",IF(U136&lt;100%,"90-99%","100%"))), "")</f>
        <v>&lt;75%</v>
      </c>
      <c r="D136" s="10"/>
      <c r="E136" s="10"/>
      <c r="F136" s="10"/>
      <c r="G136">
        <v>2583</v>
      </c>
      <c r="H136">
        <v>2654</v>
      </c>
      <c r="I136" s="52">
        <f>SUM(D136:H136)</f>
        <v>5237</v>
      </c>
      <c r="J136" s="10"/>
      <c r="K136" s="16"/>
      <c r="L136" s="12"/>
      <c r="M136" s="16"/>
      <c r="N136" s="12"/>
      <c r="O136" s="16"/>
      <c r="P136" s="23">
        <f>Q136*G136</f>
        <v>1162.3500000000001</v>
      </c>
      <c r="Q136" s="15">
        <v>0.45</v>
      </c>
      <c r="R136" s="23">
        <f>S136*H136</f>
        <v>1247.3799999999999</v>
      </c>
      <c r="S136" s="15">
        <v>0.47</v>
      </c>
      <c r="T136" s="85">
        <f>SUM(J136+L136+N136+P136+R136)</f>
        <v>2409.73</v>
      </c>
      <c r="U136" s="64">
        <f>SUM(T136/I136)</f>
        <v>0.46013557380179493</v>
      </c>
      <c r="V136" s="67"/>
    </row>
    <row r="137" spans="1:22" ht="15.75" thickBot="1" x14ac:dyDescent="0.3">
      <c r="A137" s="1"/>
      <c r="B137" s="5"/>
      <c r="I137" s="52"/>
      <c r="K137" s="15"/>
      <c r="L137" s="8"/>
      <c r="M137" s="15"/>
      <c r="N137" s="8"/>
      <c r="O137" s="15"/>
      <c r="P137" s="8"/>
      <c r="Q137" s="15"/>
      <c r="R137" s="8"/>
      <c r="S137" s="15"/>
      <c r="T137" s="52"/>
      <c r="U137" s="64"/>
      <c r="V137" s="67"/>
    </row>
    <row r="138" spans="1:22" ht="30.75" thickBot="1" x14ac:dyDescent="0.3">
      <c r="A138" s="1" t="s">
        <v>104</v>
      </c>
      <c r="B138" s="5" t="s">
        <v>12</v>
      </c>
      <c r="C138" t="str">
        <f t="shared" ref="C138:C144" si="51">IF(IFERROR(U138, 0) &gt; 0, IF(U138&lt;75%,"&lt;75%",IF(U138&lt;90%,"75-90%",IF(U138&lt;100%,"90-99%","100%"))), "")</f>
        <v>&lt;75%</v>
      </c>
      <c r="D138" s="10"/>
      <c r="E138">
        <v>1357</v>
      </c>
      <c r="F138">
        <v>2265</v>
      </c>
      <c r="G138">
        <v>2872</v>
      </c>
      <c r="H138" s="10"/>
      <c r="I138" s="52">
        <f t="shared" ref="I138:I144" si="52">SUM(D138:H138)</f>
        <v>6494</v>
      </c>
      <c r="J138" s="10"/>
      <c r="K138" s="16"/>
      <c r="L138" s="23">
        <f>M138*E138</f>
        <v>724.63800000000003</v>
      </c>
      <c r="M138" s="15">
        <v>0.53400000000000003</v>
      </c>
      <c r="N138" s="23">
        <f>O138*F138</f>
        <v>1087.2</v>
      </c>
      <c r="O138" s="15">
        <v>0.48</v>
      </c>
      <c r="P138" s="23">
        <f>Q138*G138</f>
        <v>1407.28</v>
      </c>
      <c r="Q138" s="15">
        <v>0.49</v>
      </c>
      <c r="R138" s="12"/>
      <c r="S138" s="16"/>
      <c r="T138" s="85">
        <f t="shared" ref="T138:T144" si="53">SUM(J138+L138+N138+P138+R138)</f>
        <v>3219.1180000000004</v>
      </c>
      <c r="U138" s="64">
        <f t="shared" ref="U138:U144" si="54">SUM(T138/I138)</f>
        <v>0.49570649830612878</v>
      </c>
      <c r="V138" s="67"/>
    </row>
    <row r="139" spans="1:22" ht="45.75" thickBot="1" x14ac:dyDescent="0.3">
      <c r="A139" s="1" t="s">
        <v>79</v>
      </c>
      <c r="B139" s="5" t="s">
        <v>12</v>
      </c>
      <c r="C139" t="str">
        <f t="shared" si="51"/>
        <v>&lt;75%</v>
      </c>
      <c r="D139" s="10"/>
      <c r="E139" s="10"/>
      <c r="F139">
        <v>3099</v>
      </c>
      <c r="G139">
        <v>3435</v>
      </c>
      <c r="H139">
        <v>1667</v>
      </c>
      <c r="I139" s="52">
        <f t="shared" si="52"/>
        <v>8201</v>
      </c>
      <c r="J139" s="10"/>
      <c r="K139" s="16"/>
      <c r="L139" s="12"/>
      <c r="M139" s="16"/>
      <c r="N139" s="8">
        <v>1477</v>
      </c>
      <c r="O139" s="15">
        <f>SUM(N139/F139)</f>
        <v>0.47660535656663439</v>
      </c>
      <c r="P139" s="8">
        <v>1632</v>
      </c>
      <c r="Q139" s="15">
        <f>SUM(P139/G139)</f>
        <v>0.47510917030567684</v>
      </c>
      <c r="R139" s="8">
        <v>1005</v>
      </c>
      <c r="S139" s="15">
        <f>SUM(R139/H139)</f>
        <v>0.60287942411517692</v>
      </c>
      <c r="T139" s="52">
        <f t="shared" si="53"/>
        <v>4114</v>
      </c>
      <c r="U139" s="64">
        <f t="shared" si="54"/>
        <v>0.50164614071454705</v>
      </c>
      <c r="V139" s="67"/>
    </row>
    <row r="140" spans="1:22" ht="30.75" thickBot="1" x14ac:dyDescent="0.3">
      <c r="A140" s="1" t="s">
        <v>198</v>
      </c>
      <c r="B140" s="5" t="s">
        <v>12</v>
      </c>
      <c r="C140" t="str">
        <f t="shared" si="51"/>
        <v>&lt;75%</v>
      </c>
      <c r="D140">
        <v>3010</v>
      </c>
      <c r="E140">
        <v>3601</v>
      </c>
      <c r="F140">
        <v>3045</v>
      </c>
      <c r="G140">
        <v>9188</v>
      </c>
      <c r="H140">
        <v>4863</v>
      </c>
      <c r="I140" s="52">
        <f t="shared" si="52"/>
        <v>23707</v>
      </c>
      <c r="J140">
        <v>1404</v>
      </c>
      <c r="K140" s="15">
        <f>SUM(J140/D140)</f>
        <v>0.46644518272425251</v>
      </c>
      <c r="L140" s="8">
        <v>1722</v>
      </c>
      <c r="M140" s="15">
        <f>SUM(L140/E140)</f>
        <v>0.47820049986114971</v>
      </c>
      <c r="N140" s="8">
        <v>931</v>
      </c>
      <c r="O140" s="15">
        <f>SUM(N140/F140)</f>
        <v>0.30574712643678159</v>
      </c>
      <c r="P140" s="8">
        <v>5824</v>
      </c>
      <c r="Q140" s="15">
        <f>SUM(P140/G140)</f>
        <v>0.63387026556377879</v>
      </c>
      <c r="R140" s="8">
        <v>2873</v>
      </c>
      <c r="S140" s="15">
        <f>SUM(R140/H140)</f>
        <v>0.59078757968332307</v>
      </c>
      <c r="T140" s="52">
        <f t="shared" si="53"/>
        <v>12754</v>
      </c>
      <c r="U140" s="64">
        <f t="shared" si="54"/>
        <v>0.53798456152191332</v>
      </c>
      <c r="V140" s="67"/>
    </row>
    <row r="141" spans="1:22" ht="15.75" thickBot="1" x14ac:dyDescent="0.3">
      <c r="A141" s="1" t="s">
        <v>183</v>
      </c>
      <c r="B141" s="5" t="s">
        <v>12</v>
      </c>
      <c r="C141" t="str">
        <f t="shared" si="51"/>
        <v>&lt;75%</v>
      </c>
      <c r="D141">
        <v>7717</v>
      </c>
      <c r="E141">
        <v>7859</v>
      </c>
      <c r="F141">
        <v>11609</v>
      </c>
      <c r="G141">
        <v>13930</v>
      </c>
      <c r="H141">
        <v>11418</v>
      </c>
      <c r="I141" s="52">
        <f t="shared" si="52"/>
        <v>52533</v>
      </c>
      <c r="J141">
        <v>4889</v>
      </c>
      <c r="K141" s="15">
        <f>SUM(J141/D141)</f>
        <v>0.63353634832188677</v>
      </c>
      <c r="L141" s="8">
        <v>5208</v>
      </c>
      <c r="M141" s="15">
        <f>SUM(L141/E141)</f>
        <v>0.66267973024557836</v>
      </c>
      <c r="N141" s="8">
        <v>8898</v>
      </c>
      <c r="O141" s="15">
        <f>SUM(N141/F141)</f>
        <v>0.76647428719097255</v>
      </c>
      <c r="P141" s="8">
        <v>4063</v>
      </c>
      <c r="Q141" s="15">
        <f>SUM(P141/G141)</f>
        <v>0.29167264895908113</v>
      </c>
      <c r="R141" s="8">
        <v>5481</v>
      </c>
      <c r="S141" s="15">
        <f>SUM(R141/H141)</f>
        <v>0.48003152916447717</v>
      </c>
      <c r="T141" s="52">
        <f t="shared" si="53"/>
        <v>28539</v>
      </c>
      <c r="U141" s="64">
        <f t="shared" si="54"/>
        <v>0.54325852321397983</v>
      </c>
      <c r="V141" s="67"/>
    </row>
    <row r="142" spans="1:22" ht="45.75" thickBot="1" x14ac:dyDescent="0.3">
      <c r="A142" s="1" t="s">
        <v>170</v>
      </c>
      <c r="B142" s="5" t="s">
        <v>12</v>
      </c>
      <c r="C142" t="str">
        <f t="shared" si="51"/>
        <v>&lt;75%</v>
      </c>
      <c r="D142">
        <v>7893</v>
      </c>
      <c r="E142">
        <v>12360</v>
      </c>
      <c r="F142">
        <v>13471</v>
      </c>
      <c r="G142">
        <v>13248</v>
      </c>
      <c r="H142">
        <v>12701</v>
      </c>
      <c r="I142" s="52">
        <f t="shared" si="52"/>
        <v>59673</v>
      </c>
      <c r="J142" s="14">
        <f>K142*D142</f>
        <v>3236.1299999999997</v>
      </c>
      <c r="K142" s="15">
        <v>0.41</v>
      </c>
      <c r="L142" s="23">
        <f>M142*E142</f>
        <v>7539.5999999999995</v>
      </c>
      <c r="M142" s="15">
        <v>0.61</v>
      </c>
      <c r="N142" s="23">
        <f>O142*F142</f>
        <v>7543.7600000000011</v>
      </c>
      <c r="O142" s="15">
        <v>0.56000000000000005</v>
      </c>
      <c r="P142" s="23">
        <f>Q142*G142</f>
        <v>5961.6</v>
      </c>
      <c r="Q142" s="15">
        <v>0.45</v>
      </c>
      <c r="R142" s="23">
        <f>S142*H142</f>
        <v>8890.6999999999989</v>
      </c>
      <c r="S142" s="15">
        <v>0.7</v>
      </c>
      <c r="T142" s="85">
        <f t="shared" si="53"/>
        <v>33171.79</v>
      </c>
      <c r="U142" s="64">
        <f t="shared" si="54"/>
        <v>0.55589278233036721</v>
      </c>
      <c r="V142" s="67"/>
    </row>
    <row r="143" spans="1:22" ht="30.75" thickBot="1" x14ac:dyDescent="0.3">
      <c r="A143" s="1" t="s">
        <v>222</v>
      </c>
      <c r="B143" s="5" t="s">
        <v>12</v>
      </c>
      <c r="C143" t="str">
        <f t="shared" si="51"/>
        <v>&lt;75%</v>
      </c>
      <c r="D143" s="10"/>
      <c r="E143" s="10"/>
      <c r="F143" s="10"/>
      <c r="G143">
        <v>4612</v>
      </c>
      <c r="H143">
        <v>4761</v>
      </c>
      <c r="I143" s="52">
        <f t="shared" si="52"/>
        <v>9373</v>
      </c>
      <c r="J143" s="10"/>
      <c r="K143" s="16"/>
      <c r="L143" s="12"/>
      <c r="M143" s="16"/>
      <c r="N143" s="12"/>
      <c r="O143" s="16"/>
      <c r="P143" s="8">
        <f>Q143*G143</f>
        <v>2112.2960000000003</v>
      </c>
      <c r="Q143" s="15">
        <v>0.45800000000000002</v>
      </c>
      <c r="R143" s="8">
        <f>S143*H143</f>
        <v>3142.26</v>
      </c>
      <c r="S143" s="15">
        <v>0.66</v>
      </c>
      <c r="T143" s="85">
        <f t="shared" si="53"/>
        <v>5254.5560000000005</v>
      </c>
      <c r="U143" s="64">
        <f t="shared" si="54"/>
        <v>0.56060556918809357</v>
      </c>
      <c r="V143" s="67"/>
    </row>
    <row r="144" spans="1:22" ht="30.75" thickBot="1" x14ac:dyDescent="0.3">
      <c r="A144" s="1" t="s">
        <v>194</v>
      </c>
      <c r="B144" s="5" t="s">
        <v>12</v>
      </c>
      <c r="C144" t="str">
        <f t="shared" si="51"/>
        <v>&lt;75%</v>
      </c>
      <c r="D144">
        <v>2221</v>
      </c>
      <c r="E144">
        <v>13062</v>
      </c>
      <c r="F144">
        <v>15049</v>
      </c>
      <c r="G144">
        <v>19150</v>
      </c>
      <c r="H144">
        <v>14891</v>
      </c>
      <c r="I144" s="52">
        <f t="shared" si="52"/>
        <v>64373</v>
      </c>
      <c r="J144" s="17">
        <v>1515</v>
      </c>
      <c r="K144" s="15">
        <f>SUM(J144/D144)</f>
        <v>0.68212516884286356</v>
      </c>
      <c r="L144" s="8">
        <v>8020</v>
      </c>
      <c r="M144" s="15">
        <f>SUM(L144/E144)</f>
        <v>0.61399479405910273</v>
      </c>
      <c r="N144" s="8">
        <v>7885</v>
      </c>
      <c r="O144" s="15">
        <f>SUM(N144/F144)</f>
        <v>0.52395508007176561</v>
      </c>
      <c r="P144" s="8">
        <v>11907</v>
      </c>
      <c r="Q144" s="15">
        <f>SUM(P144/G144)</f>
        <v>0.62177545691906</v>
      </c>
      <c r="R144" s="8">
        <v>8665</v>
      </c>
      <c r="S144" s="15">
        <f>SUM(R144/H144)</f>
        <v>0.58189510442549186</v>
      </c>
      <c r="T144" s="52">
        <f t="shared" si="53"/>
        <v>37992</v>
      </c>
      <c r="U144" s="64">
        <f t="shared" si="54"/>
        <v>0.59018532614605501</v>
      </c>
      <c r="V144" s="67"/>
    </row>
    <row r="145" spans="1:22" ht="15.75" thickBot="1" x14ac:dyDescent="0.3">
      <c r="A145" s="1"/>
      <c r="B145" s="5"/>
      <c r="H145" s="10"/>
      <c r="I145" s="52"/>
      <c r="J145" s="17"/>
      <c r="K145" s="15"/>
      <c r="L145" s="8"/>
      <c r="M145" s="15"/>
      <c r="N145" s="8"/>
      <c r="O145" s="15"/>
      <c r="P145" s="8"/>
      <c r="Q145" s="15"/>
      <c r="R145" s="12"/>
      <c r="S145" s="16"/>
      <c r="T145" s="52"/>
      <c r="U145" s="64"/>
      <c r="V145" s="67"/>
    </row>
    <row r="146" spans="1:22" ht="15.75" thickBot="1" x14ac:dyDescent="0.3">
      <c r="A146" s="1"/>
      <c r="B146" s="5"/>
      <c r="I146" s="52"/>
      <c r="J146" s="17"/>
      <c r="K146" s="15"/>
      <c r="L146" s="8"/>
      <c r="M146" s="15"/>
      <c r="N146" s="8"/>
      <c r="O146" s="15"/>
      <c r="P146" s="8"/>
      <c r="Q146" s="15"/>
      <c r="R146" s="8"/>
      <c r="S146" s="15"/>
      <c r="T146" s="52"/>
      <c r="U146" s="64"/>
      <c r="V146" s="67"/>
    </row>
    <row r="147" spans="1:22" ht="30.75" thickBot="1" x14ac:dyDescent="0.3">
      <c r="A147" s="1" t="s">
        <v>110</v>
      </c>
      <c r="B147" s="5" t="s">
        <v>12</v>
      </c>
      <c r="C147" t="str">
        <f>IF(IFERROR(U147, 0) &gt; 0, IF(U147&lt;75%,"&lt;75%",IF(U147&lt;90%,"75-90%",IF(U147&lt;100%,"90-99%","100%"))), "")</f>
        <v>&lt;75%</v>
      </c>
      <c r="D147" s="13"/>
      <c r="E147" s="13"/>
      <c r="F147" s="13"/>
      <c r="G147" s="13"/>
      <c r="H147" s="13"/>
      <c r="I147" s="52">
        <v>12404</v>
      </c>
      <c r="J147" s="10"/>
      <c r="K147" s="16"/>
      <c r="L147" s="12"/>
      <c r="M147" s="16"/>
      <c r="N147" s="12"/>
      <c r="O147" s="16"/>
      <c r="P147" s="12"/>
      <c r="Q147" s="16"/>
      <c r="R147" s="12"/>
      <c r="S147" s="16"/>
      <c r="T147" s="52">
        <v>8437</v>
      </c>
      <c r="U147" s="64">
        <f>SUM(T147/I147)</f>
        <v>0.68018381167365372</v>
      </c>
      <c r="V147" s="67"/>
    </row>
    <row r="148" spans="1:22" ht="30.75" thickBot="1" x14ac:dyDescent="0.3">
      <c r="A148" s="1" t="s">
        <v>100</v>
      </c>
      <c r="B148" s="5" t="s">
        <v>12</v>
      </c>
      <c r="C148" t="str">
        <f>IF(IFERROR(U148, 0) &gt; 0, IF(U148&lt;75%,"&lt;75%",IF(U148&lt;90%,"75-90%",IF(U148&lt;100%,"90-99%","100%"))), "")</f>
        <v>&lt;75%</v>
      </c>
      <c r="D148" s="12"/>
      <c r="E148" s="12"/>
      <c r="F148" s="12"/>
      <c r="G148" s="12"/>
      <c r="H148" s="8">
        <v>18376</v>
      </c>
      <c r="I148" s="52">
        <f>SUM(D148:H148)</f>
        <v>18376</v>
      </c>
      <c r="J148" s="10"/>
      <c r="K148" s="16"/>
      <c r="L148" s="12"/>
      <c r="M148" s="16"/>
      <c r="N148" s="12"/>
      <c r="O148" s="16"/>
      <c r="P148" s="12"/>
      <c r="Q148" s="16"/>
      <c r="R148" s="8">
        <v>12507</v>
      </c>
      <c r="S148" s="15">
        <f>SUM(R148/H148)</f>
        <v>0.68061602089682194</v>
      </c>
      <c r="T148" s="52">
        <f>SUM(J148+L148+N148+P148+R148)</f>
        <v>12507</v>
      </c>
      <c r="U148" s="64">
        <f>SUM(T148/I148)</f>
        <v>0.68061602089682194</v>
      </c>
      <c r="V148" s="67"/>
    </row>
    <row r="149" spans="1:22" ht="15.75" thickBot="1" x14ac:dyDescent="0.3">
      <c r="A149" s="1"/>
      <c r="B149" s="5"/>
      <c r="D149" s="10"/>
      <c r="I149" s="52"/>
      <c r="J149" s="13"/>
      <c r="K149" s="16"/>
      <c r="L149" s="8"/>
      <c r="M149" s="15"/>
      <c r="N149" s="8"/>
      <c r="O149" s="15"/>
      <c r="P149" s="8"/>
      <c r="Q149" s="15"/>
      <c r="R149" s="8"/>
      <c r="S149" s="15"/>
      <c r="T149" s="52"/>
      <c r="U149" s="64"/>
      <c r="V149" s="67"/>
    </row>
    <row r="150" spans="1:22" ht="30.75" thickBot="1" x14ac:dyDescent="0.3">
      <c r="A150" s="1" t="s">
        <v>98</v>
      </c>
      <c r="B150" s="5" t="s">
        <v>12</v>
      </c>
      <c r="C150" t="str">
        <f>IF(IFERROR(U150, 0) &gt; 0, IF(U150&lt;75%,"&lt;75%",IF(U150&lt;90%,"75-90%",IF(U150&lt;100%,"90-99%","100%"))), "")</f>
        <v>&lt;75%</v>
      </c>
      <c r="D150">
        <v>3642</v>
      </c>
      <c r="E150">
        <v>3822</v>
      </c>
      <c r="F150">
        <v>3972</v>
      </c>
      <c r="G150">
        <v>6018</v>
      </c>
      <c r="H150">
        <v>3994</v>
      </c>
      <c r="I150" s="52">
        <f>SUM(D150:H150)</f>
        <v>21448</v>
      </c>
      <c r="J150" s="17">
        <v>2577</v>
      </c>
      <c r="K150" s="15">
        <f>SUM(J150/D150)</f>
        <v>0.70757825370675453</v>
      </c>
      <c r="L150" s="8">
        <v>2342</v>
      </c>
      <c r="M150" s="15">
        <f>SUM(L150/E150)</f>
        <v>0.61276818419675561</v>
      </c>
      <c r="N150" s="8">
        <v>2257</v>
      </c>
      <c r="O150" s="15">
        <f>SUM(N150/F150)</f>
        <v>0.5682275931520645</v>
      </c>
      <c r="P150" s="8">
        <v>3973</v>
      </c>
      <c r="Q150" s="15">
        <f>SUM(P150/G150)</f>
        <v>0.66018610834164171</v>
      </c>
      <c r="R150" s="8">
        <v>3465</v>
      </c>
      <c r="S150" s="15">
        <f>SUM(R150/H150)</f>
        <v>0.86755132699048576</v>
      </c>
      <c r="T150" s="52">
        <f>SUM(J150+L150+N150+P150+R150)</f>
        <v>14614</v>
      </c>
      <c r="U150" s="64">
        <f>SUM(T150/I150)</f>
        <v>0.68136889220440133</v>
      </c>
      <c r="V150" s="67"/>
    </row>
    <row r="151" spans="1:22" ht="15.75" thickBot="1" x14ac:dyDescent="0.3">
      <c r="A151" s="1"/>
      <c r="B151" s="5"/>
      <c r="D151" s="10"/>
      <c r="I151" s="52"/>
      <c r="J151" s="10"/>
      <c r="K151" s="16"/>
      <c r="L151" s="8"/>
      <c r="M151" s="15"/>
      <c r="N151" s="8"/>
      <c r="O151" s="15"/>
      <c r="P151" s="8"/>
      <c r="Q151" s="15"/>
      <c r="R151" s="8"/>
      <c r="S151" s="15"/>
      <c r="T151" s="52"/>
      <c r="U151" s="64"/>
      <c r="V151" s="67"/>
    </row>
    <row r="152" spans="1:22" ht="30.75" thickBot="1" x14ac:dyDescent="0.3">
      <c r="A152" s="1" t="s">
        <v>114</v>
      </c>
      <c r="B152" s="5" t="s">
        <v>12</v>
      </c>
      <c r="C152" t="str">
        <f>IF(IFERROR(U152, 0) &gt; 0, IF(U152&lt;75%,"&lt;75%",IF(U152&lt;90%,"75-90%",IF(U152&lt;100%,"90-99%","100%"))), "")</f>
        <v>&lt;75%</v>
      </c>
      <c r="D152">
        <v>1207</v>
      </c>
      <c r="E152">
        <v>888</v>
      </c>
      <c r="F152">
        <v>476</v>
      </c>
      <c r="G152">
        <v>2204</v>
      </c>
      <c r="H152">
        <v>1765</v>
      </c>
      <c r="I152" s="52">
        <f>SUM(D152:H152)</f>
        <v>6540</v>
      </c>
      <c r="J152" s="17">
        <v>883</v>
      </c>
      <c r="K152" s="15">
        <f>SUM(J152/D152)</f>
        <v>0.73156586578293292</v>
      </c>
      <c r="L152" s="8">
        <v>614</v>
      </c>
      <c r="M152" s="15">
        <f>SUM(L152/E152)</f>
        <v>0.69144144144144148</v>
      </c>
      <c r="N152" s="8">
        <v>320</v>
      </c>
      <c r="O152" s="15">
        <f>SUM(N152/F152)</f>
        <v>0.67226890756302526</v>
      </c>
      <c r="P152" s="8">
        <v>1764</v>
      </c>
      <c r="Q152" s="15">
        <f>SUM(P152/G152)</f>
        <v>0.80036297640653353</v>
      </c>
      <c r="R152" s="8">
        <v>982</v>
      </c>
      <c r="S152" s="15">
        <f>SUM(R152/H152)</f>
        <v>0.55637393767705379</v>
      </c>
      <c r="T152" s="52">
        <f>SUM(J152+L152+N152+P152+R152)</f>
        <v>4563</v>
      </c>
      <c r="U152" s="64">
        <f>SUM(T152/I152)</f>
        <v>0.69770642201834865</v>
      </c>
      <c r="V152" s="67"/>
    </row>
    <row r="153" spans="1:22" ht="15.75" thickBot="1" x14ac:dyDescent="0.3">
      <c r="A153" s="1" t="s">
        <v>58</v>
      </c>
      <c r="B153" s="5" t="s">
        <v>12</v>
      </c>
      <c r="C153" t="str">
        <f>IF(IFERROR(U153, 0) &gt; 0, IF(U153&lt;75%,"&lt;75%",IF(U153&lt;90%,"75-90%",IF(U153&lt;100%,"90-99%","100%"))), "")</f>
        <v>&lt;75%</v>
      </c>
      <c r="D153" s="10"/>
      <c r="E153" s="10"/>
      <c r="F153">
        <v>3525</v>
      </c>
      <c r="G153">
        <v>4236</v>
      </c>
      <c r="H153">
        <v>5253</v>
      </c>
      <c r="I153" s="52">
        <f>SUM(D153:H153)</f>
        <v>13014</v>
      </c>
      <c r="J153" s="10"/>
      <c r="K153" s="16"/>
      <c r="L153" s="12"/>
      <c r="M153" s="16"/>
      <c r="N153" s="8">
        <v>3139</v>
      </c>
      <c r="O153" s="15">
        <f>SUM(N153/F153)</f>
        <v>0.8904964539007092</v>
      </c>
      <c r="P153" s="8">
        <v>3403</v>
      </c>
      <c r="Q153" s="15">
        <f>SUM(P153/G153)</f>
        <v>0.80335221907459864</v>
      </c>
      <c r="R153" s="8">
        <v>2657</v>
      </c>
      <c r="S153" s="15">
        <f>SUM(R153/H153)</f>
        <v>0.50580620597753667</v>
      </c>
      <c r="T153" s="52">
        <f>SUM(J153+L153+N153+P153+R153)</f>
        <v>9199</v>
      </c>
      <c r="U153" s="64">
        <f>SUM(T153/I153)</f>
        <v>0.70685415706162591</v>
      </c>
      <c r="V153" s="67"/>
    </row>
    <row r="154" spans="1:22" ht="45.75" thickBot="1" x14ac:dyDescent="0.3">
      <c r="A154" s="1" t="s">
        <v>62</v>
      </c>
      <c r="B154" s="5" t="s">
        <v>12</v>
      </c>
      <c r="C154" t="str">
        <f>IF(IFERROR(U154, 0) &gt; 0, IF(U154&lt;75%,"&lt;75%",IF(U154&lt;90%,"75-90%",IF(U154&lt;100%,"90-99%","100%"))), "")</f>
        <v>&lt;75%</v>
      </c>
      <c r="D154" s="10"/>
      <c r="E154">
        <v>8118</v>
      </c>
      <c r="F154">
        <v>7939</v>
      </c>
      <c r="G154">
        <v>11151</v>
      </c>
      <c r="H154">
        <v>10051</v>
      </c>
      <c r="I154" s="52">
        <f>SUM(D154:H154)</f>
        <v>37259</v>
      </c>
      <c r="J154" s="10"/>
      <c r="K154" s="16"/>
      <c r="L154" s="8">
        <v>4687</v>
      </c>
      <c r="M154" s="15">
        <f>SUM(L154/E154)</f>
        <v>0.57735895540773585</v>
      </c>
      <c r="N154" s="8">
        <v>5497</v>
      </c>
      <c r="O154" s="15">
        <f>SUM(N154/F154)</f>
        <v>0.69240458496032242</v>
      </c>
      <c r="P154" s="8">
        <v>8125</v>
      </c>
      <c r="Q154" s="15">
        <f>SUM(P154/G154)</f>
        <v>0.72863420321047445</v>
      </c>
      <c r="R154" s="8">
        <v>8430</v>
      </c>
      <c r="S154" s="15">
        <f>SUM(R154/H154)</f>
        <v>0.83872251517261964</v>
      </c>
      <c r="T154" s="52">
        <f>SUM(J154+L154+N154+P154+R154)</f>
        <v>26739</v>
      </c>
      <c r="U154" s="64">
        <f>SUM(T154/I154)</f>
        <v>0.71765211089937997</v>
      </c>
      <c r="V154" s="67"/>
    </row>
    <row r="155" spans="1:22" ht="15.75" thickBot="1" x14ac:dyDescent="0.3">
      <c r="A155" s="1"/>
      <c r="B155" s="5"/>
      <c r="D155" s="10"/>
      <c r="E155" s="10"/>
      <c r="I155" s="52"/>
      <c r="J155" s="10"/>
      <c r="K155" s="12"/>
      <c r="L155" s="12"/>
      <c r="M155" s="12"/>
      <c r="N155" s="8"/>
      <c r="O155" s="15"/>
      <c r="P155" s="8"/>
      <c r="Q155" s="15"/>
      <c r="R155" s="8"/>
      <c r="S155" s="15"/>
      <c r="T155" s="52"/>
      <c r="U155" s="64"/>
      <c r="V155" s="67"/>
    </row>
    <row r="156" spans="1:22" ht="45.75" thickBot="1" x14ac:dyDescent="0.3">
      <c r="A156" s="1" t="s">
        <v>27</v>
      </c>
      <c r="B156" s="5" t="s">
        <v>12</v>
      </c>
      <c r="C156" t="str">
        <f>IF(IFERROR(U156, 0) &gt; 0, IF(U156&lt;75%,"&lt;75%",IF(U156&lt;90%,"75-90%",IF(U156&lt;100%,"90-99%","100%"))), "")</f>
        <v>&lt;75%</v>
      </c>
      <c r="D156" s="10"/>
      <c r="E156" s="4">
        <v>8763</v>
      </c>
      <c r="F156" s="4">
        <v>5739</v>
      </c>
      <c r="G156" s="17">
        <v>10089</v>
      </c>
      <c r="H156" s="17">
        <v>5278</v>
      </c>
      <c r="I156" s="52">
        <f>SUM(D156:H156)</f>
        <v>29869</v>
      </c>
      <c r="J156" s="10"/>
      <c r="K156" s="16"/>
      <c r="L156" s="8">
        <v>6397</v>
      </c>
      <c r="M156" s="15">
        <f>SUM(L156/E156)</f>
        <v>0.73000114116170256</v>
      </c>
      <c r="N156" s="8">
        <v>3903</v>
      </c>
      <c r="O156" s="15">
        <f>SUM(N156/F156)</f>
        <v>0.68008363826450602</v>
      </c>
      <c r="P156" s="8">
        <v>8172</v>
      </c>
      <c r="Q156" s="15">
        <f>SUM(P156/G156)</f>
        <v>0.80999107939339876</v>
      </c>
      <c r="R156" s="8">
        <v>3589</v>
      </c>
      <c r="S156" s="15">
        <f>SUM(R156/H156)</f>
        <v>0.67999242137173177</v>
      </c>
      <c r="T156" s="52">
        <f>SUM(J156+L156+N156+P156+R156)</f>
        <v>22061</v>
      </c>
      <c r="U156" s="64">
        <f>SUM(T156/I156)</f>
        <v>0.73859185108306269</v>
      </c>
      <c r="V156" s="67"/>
    </row>
    <row r="157" spans="1:22" ht="15.75" thickBot="1" x14ac:dyDescent="0.3">
      <c r="A157" s="1"/>
      <c r="B157" s="5"/>
      <c r="I157" s="52"/>
      <c r="J157" s="14"/>
      <c r="K157" s="15"/>
      <c r="L157" s="23"/>
      <c r="M157" s="15"/>
      <c r="N157" s="23"/>
      <c r="O157" s="15"/>
      <c r="P157" s="23"/>
      <c r="Q157" s="15"/>
      <c r="R157" s="23"/>
      <c r="S157" s="15"/>
      <c r="T157" s="52"/>
      <c r="U157" s="64"/>
      <c r="V157" s="67"/>
    </row>
    <row r="158" spans="1:22" ht="15.75" thickBot="1" x14ac:dyDescent="0.3">
      <c r="A158" s="1"/>
      <c r="B158" s="5"/>
      <c r="I158" s="52"/>
      <c r="J158" s="14"/>
      <c r="K158" s="15"/>
      <c r="L158" s="23"/>
      <c r="M158" s="15"/>
      <c r="N158" s="23"/>
      <c r="O158" s="15"/>
      <c r="P158" s="23"/>
      <c r="Q158" s="15"/>
      <c r="R158" s="23"/>
      <c r="S158" s="15"/>
      <c r="T158" s="85"/>
      <c r="U158" s="64"/>
      <c r="V158" s="67"/>
    </row>
    <row r="159" spans="1:22" ht="30.75" thickBot="1" x14ac:dyDescent="0.3">
      <c r="A159" s="1" t="s">
        <v>59</v>
      </c>
      <c r="B159" s="5" t="s">
        <v>12</v>
      </c>
      <c r="C159" t="str">
        <f t="shared" ref="C159:C164" si="55">IF(IFERROR(U159, 0) &gt; 0, IF(U159&lt;75%,"&lt;75%",IF(U159&lt;90%,"75-90%",IF(U159&lt;100%,"90-99%","100%"))), "")</f>
        <v>75-90%</v>
      </c>
      <c r="D159" s="10"/>
      <c r="E159" s="10"/>
      <c r="F159" s="10"/>
      <c r="G159">
        <v>12154</v>
      </c>
      <c r="H159">
        <v>16563</v>
      </c>
      <c r="I159" s="52">
        <f t="shared" ref="I159:I164" si="56">SUM(D159:H159)</f>
        <v>28717</v>
      </c>
      <c r="J159" s="10"/>
      <c r="K159" s="16"/>
      <c r="L159" s="12"/>
      <c r="M159" s="16"/>
      <c r="N159" s="12"/>
      <c r="O159" s="16"/>
      <c r="P159" s="8">
        <v>7399</v>
      </c>
      <c r="Q159" s="15">
        <f t="shared" ref="Q159:Q164" si="57">SUM(P159/G159)</f>
        <v>0.60877077505348032</v>
      </c>
      <c r="R159" s="8">
        <v>15024</v>
      </c>
      <c r="S159" s="15">
        <f t="shared" ref="S159:S164" si="58">SUM(R159/H159)</f>
        <v>0.90708205035319689</v>
      </c>
      <c r="T159" s="52">
        <f t="shared" ref="T159:T164" si="59">SUM(J159+L159+N159+P159+R159)</f>
        <v>22423</v>
      </c>
      <c r="U159" s="64">
        <f t="shared" ref="U159:U164" si="60">SUM(T159/I159)</f>
        <v>0.78082668802451505</v>
      </c>
      <c r="V159" s="67"/>
    </row>
    <row r="160" spans="1:22" ht="30.75" thickBot="1" x14ac:dyDescent="0.3">
      <c r="A160" s="1" t="s">
        <v>17</v>
      </c>
      <c r="B160" s="5" t="s">
        <v>12</v>
      </c>
      <c r="C160" t="str">
        <f t="shared" si="55"/>
        <v>75-90%</v>
      </c>
      <c r="D160">
        <v>633</v>
      </c>
      <c r="E160">
        <v>700</v>
      </c>
      <c r="F160">
        <v>503</v>
      </c>
      <c r="G160">
        <v>1231</v>
      </c>
      <c r="H160">
        <v>974</v>
      </c>
      <c r="I160" s="52">
        <f t="shared" si="56"/>
        <v>4041</v>
      </c>
      <c r="J160" s="17">
        <v>434</v>
      </c>
      <c r="K160" s="15">
        <f>SUM(J160/D160)</f>
        <v>0.6856240126382307</v>
      </c>
      <c r="L160" s="8">
        <v>572</v>
      </c>
      <c r="M160" s="15">
        <f>SUM(L160/E160)</f>
        <v>0.81714285714285717</v>
      </c>
      <c r="N160" s="8">
        <v>486</v>
      </c>
      <c r="O160" s="15">
        <f>SUM(N160/F160)</f>
        <v>0.96620278330019882</v>
      </c>
      <c r="P160" s="8">
        <v>862</v>
      </c>
      <c r="Q160" s="15">
        <f t="shared" si="57"/>
        <v>0.70024370430544269</v>
      </c>
      <c r="R160" s="8">
        <v>870</v>
      </c>
      <c r="S160" s="15">
        <f t="shared" si="58"/>
        <v>0.89322381930184802</v>
      </c>
      <c r="T160" s="52">
        <f t="shared" si="59"/>
        <v>3224</v>
      </c>
      <c r="U160" s="64">
        <f t="shared" si="60"/>
        <v>0.79782232120762187</v>
      </c>
      <c r="V160" s="67"/>
    </row>
    <row r="161" spans="1:22" ht="45.75" thickBot="1" x14ac:dyDescent="0.3">
      <c r="A161" s="1" t="s">
        <v>21</v>
      </c>
      <c r="B161" s="5" t="s">
        <v>12</v>
      </c>
      <c r="C161" t="str">
        <f t="shared" si="55"/>
        <v>75-90%</v>
      </c>
      <c r="D161">
        <v>4432</v>
      </c>
      <c r="E161">
        <v>4466</v>
      </c>
      <c r="F161">
        <v>3991</v>
      </c>
      <c r="G161">
        <v>6443</v>
      </c>
      <c r="H161">
        <v>4755</v>
      </c>
      <c r="I161" s="52">
        <f t="shared" si="56"/>
        <v>24087</v>
      </c>
      <c r="J161" s="17">
        <v>3299</v>
      </c>
      <c r="K161" s="15">
        <f>SUM(J161/D161)</f>
        <v>0.74435920577617332</v>
      </c>
      <c r="L161" s="8">
        <v>4163</v>
      </c>
      <c r="M161" s="15">
        <f>SUM(L161/E161)</f>
        <v>0.932154052843708</v>
      </c>
      <c r="N161" s="8">
        <v>3923</v>
      </c>
      <c r="O161" s="15">
        <f>SUM(N161/F161)</f>
        <v>0.98296166374342275</v>
      </c>
      <c r="P161" s="8">
        <v>4708</v>
      </c>
      <c r="Q161" s="15">
        <f t="shared" si="57"/>
        <v>0.73071550519944128</v>
      </c>
      <c r="R161" s="8">
        <v>3272</v>
      </c>
      <c r="S161" s="15">
        <f t="shared" si="58"/>
        <v>0.68811777076761305</v>
      </c>
      <c r="T161" s="52">
        <f t="shared" si="59"/>
        <v>19365</v>
      </c>
      <c r="U161" s="64">
        <f t="shared" si="60"/>
        <v>0.80396064267032008</v>
      </c>
      <c r="V161" s="67"/>
    </row>
    <row r="162" spans="1:22" ht="30.75" thickBot="1" x14ac:dyDescent="0.3">
      <c r="A162" s="1" t="s">
        <v>60</v>
      </c>
      <c r="B162" s="5" t="s">
        <v>12</v>
      </c>
      <c r="C162" t="str">
        <f t="shared" si="55"/>
        <v>75-90%</v>
      </c>
      <c r="D162">
        <v>43701</v>
      </c>
      <c r="E162">
        <v>55806</v>
      </c>
      <c r="F162">
        <v>48177</v>
      </c>
      <c r="G162">
        <v>72338</v>
      </c>
      <c r="H162">
        <v>50309</v>
      </c>
      <c r="I162" s="52">
        <f t="shared" si="56"/>
        <v>270331</v>
      </c>
      <c r="J162" s="17">
        <v>38221</v>
      </c>
      <c r="K162" s="15">
        <f>SUM(J162/D162)</f>
        <v>0.87460241184412257</v>
      </c>
      <c r="L162" s="8">
        <v>48813</v>
      </c>
      <c r="M162" s="15">
        <f>SUM(L162/E162)</f>
        <v>0.87469089345231699</v>
      </c>
      <c r="N162" s="8">
        <v>39336</v>
      </c>
      <c r="O162" s="15">
        <f>SUM(N162/F162)</f>
        <v>0.81648919608942028</v>
      </c>
      <c r="P162" s="8">
        <v>49739</v>
      </c>
      <c r="Q162" s="15">
        <f t="shared" si="57"/>
        <v>0.68759158395310904</v>
      </c>
      <c r="R162" s="8">
        <v>43099</v>
      </c>
      <c r="S162" s="15">
        <f t="shared" si="58"/>
        <v>0.85668568248225963</v>
      </c>
      <c r="T162" s="52">
        <f t="shared" si="59"/>
        <v>219208</v>
      </c>
      <c r="U162" s="64">
        <f t="shared" si="60"/>
        <v>0.81088739360265749</v>
      </c>
      <c r="V162" s="67"/>
    </row>
    <row r="163" spans="1:22" ht="30.75" thickBot="1" x14ac:dyDescent="0.3">
      <c r="A163" s="1" t="s">
        <v>202</v>
      </c>
      <c r="B163" s="5" t="s">
        <v>12</v>
      </c>
      <c r="C163" t="str">
        <f t="shared" si="55"/>
        <v>75-90%</v>
      </c>
      <c r="D163">
        <v>4646</v>
      </c>
      <c r="E163">
        <v>5008</v>
      </c>
      <c r="F163">
        <v>6054</v>
      </c>
      <c r="G163">
        <v>6685</v>
      </c>
      <c r="H163">
        <v>5642</v>
      </c>
      <c r="I163" s="52">
        <f t="shared" si="56"/>
        <v>28035</v>
      </c>
      <c r="J163">
        <v>3335</v>
      </c>
      <c r="K163" s="15">
        <f>SUM(J163/D163)</f>
        <v>0.71782178217821779</v>
      </c>
      <c r="L163" s="8">
        <v>4756</v>
      </c>
      <c r="M163" s="15">
        <f>SUM(L163/E163)</f>
        <v>0.94968051118210861</v>
      </c>
      <c r="N163" s="8">
        <v>5330</v>
      </c>
      <c r="O163" s="15">
        <f>SUM(N163/F163)</f>
        <v>0.88040964651470099</v>
      </c>
      <c r="P163" s="8">
        <v>5098</v>
      </c>
      <c r="Q163" s="15">
        <f t="shared" si="57"/>
        <v>0.76260284218399399</v>
      </c>
      <c r="R163" s="8">
        <v>4268</v>
      </c>
      <c r="S163" s="15">
        <f t="shared" si="58"/>
        <v>0.75646933711449837</v>
      </c>
      <c r="T163" s="52">
        <f t="shared" si="59"/>
        <v>22787</v>
      </c>
      <c r="U163" s="64">
        <f t="shared" si="60"/>
        <v>0.8128054217941858</v>
      </c>
      <c r="V163" s="67"/>
    </row>
    <row r="164" spans="1:22" ht="30.75" thickBot="1" x14ac:dyDescent="0.3">
      <c r="A164" s="1" t="s">
        <v>25</v>
      </c>
      <c r="B164" s="5" t="s">
        <v>12</v>
      </c>
      <c r="C164" t="str">
        <f t="shared" si="55"/>
        <v>75-90%</v>
      </c>
      <c r="D164">
        <v>1830</v>
      </c>
      <c r="E164" s="4">
        <v>2213</v>
      </c>
      <c r="F164" s="4">
        <v>2185</v>
      </c>
      <c r="G164" s="4">
        <v>1807</v>
      </c>
      <c r="H164">
        <v>1611</v>
      </c>
      <c r="I164" s="52">
        <f t="shared" si="56"/>
        <v>9646</v>
      </c>
      <c r="J164" s="17">
        <v>1345</v>
      </c>
      <c r="K164" s="15">
        <f>SUM(J164/D164)</f>
        <v>0.73497267759562845</v>
      </c>
      <c r="L164" s="8">
        <v>1474</v>
      </c>
      <c r="M164" s="15">
        <f>SUM(L164/E164)</f>
        <v>0.6660641662901039</v>
      </c>
      <c r="N164" s="8">
        <v>1889</v>
      </c>
      <c r="O164" s="15">
        <f>SUM(N164/F164)</f>
        <v>0.86453089244851256</v>
      </c>
      <c r="P164" s="8">
        <v>1603</v>
      </c>
      <c r="Q164" s="15">
        <f t="shared" si="57"/>
        <v>0.8871057000553404</v>
      </c>
      <c r="R164" s="8">
        <v>1532</v>
      </c>
      <c r="S164" s="15">
        <f t="shared" si="58"/>
        <v>0.95096213531967722</v>
      </c>
      <c r="T164" s="52">
        <f t="shared" si="59"/>
        <v>7843</v>
      </c>
      <c r="U164" s="64">
        <f t="shared" si="60"/>
        <v>0.81308314327182252</v>
      </c>
      <c r="V164" s="67"/>
    </row>
    <row r="165" spans="1:22" ht="15.75" thickBot="1" x14ac:dyDescent="0.3">
      <c r="A165" s="1"/>
      <c r="B165" s="5"/>
      <c r="D165" s="4"/>
      <c r="E165" s="8"/>
      <c r="F165" s="8"/>
      <c r="G165" s="8"/>
      <c r="H165" s="4"/>
      <c r="I165" s="53"/>
      <c r="K165" s="15"/>
      <c r="L165" s="8"/>
      <c r="M165" s="15"/>
      <c r="N165" s="4"/>
      <c r="O165" s="27"/>
      <c r="P165" s="4"/>
      <c r="Q165" s="15"/>
      <c r="R165" s="8"/>
      <c r="S165" s="15"/>
      <c r="T165" s="53"/>
      <c r="U165" s="57"/>
      <c r="V165" s="67"/>
    </row>
    <row r="166" spans="1:22" ht="15.75" thickBot="1" x14ac:dyDescent="0.3">
      <c r="A166" s="1"/>
      <c r="B166" s="5"/>
      <c r="D166" s="8"/>
      <c r="E166" s="8"/>
      <c r="F166" s="8"/>
      <c r="G166" s="8"/>
      <c r="H166" s="8"/>
      <c r="I166" s="52"/>
      <c r="J166" s="17"/>
      <c r="K166" s="15"/>
      <c r="L166" s="8"/>
      <c r="M166" s="15"/>
      <c r="N166" s="8"/>
      <c r="O166" s="15"/>
      <c r="P166" s="8"/>
      <c r="Q166" s="15"/>
      <c r="R166" s="8"/>
      <c r="S166" s="15"/>
      <c r="T166" s="52"/>
      <c r="U166" s="64"/>
      <c r="V166" s="67"/>
    </row>
    <row r="167" spans="1:22" ht="30.75" thickBot="1" x14ac:dyDescent="0.3">
      <c r="A167" s="1" t="s">
        <v>149</v>
      </c>
      <c r="B167" s="5" t="s">
        <v>12</v>
      </c>
      <c r="C167" t="str">
        <f>IF(IFERROR(U167, 0) &gt; 0, IF(U167&lt;75%,"&lt;75%",IF(U167&lt;90%,"75-90%",IF(U167&lt;100%,"90-99%","100%"))), "")</f>
        <v>75-90%</v>
      </c>
      <c r="D167" s="10"/>
      <c r="E167" s="10"/>
      <c r="F167" s="10"/>
      <c r="G167" s="10"/>
      <c r="H167">
        <v>5419</v>
      </c>
      <c r="I167" s="52">
        <f>SUM(D167:H167)</f>
        <v>5419</v>
      </c>
      <c r="J167" s="10"/>
      <c r="K167" s="16"/>
      <c r="L167" s="12"/>
      <c r="M167" s="16"/>
      <c r="N167" s="12"/>
      <c r="O167" s="16"/>
      <c r="P167" s="12"/>
      <c r="Q167" s="16"/>
      <c r="R167" s="8">
        <v>4469</v>
      </c>
      <c r="S167" s="15">
        <f>SUM(R167/H167)</f>
        <v>0.82469090238051301</v>
      </c>
      <c r="T167" s="52">
        <f>SUM(J167+L167+N167+P167+R167)</f>
        <v>4469</v>
      </c>
      <c r="U167" s="64">
        <f>SUM(T167/I167)</f>
        <v>0.82469090238051301</v>
      </c>
      <c r="V167" s="67"/>
    </row>
    <row r="168" spans="1:22" ht="15.75" thickBot="1" x14ac:dyDescent="0.3">
      <c r="A168" s="1"/>
      <c r="B168" s="5"/>
      <c r="D168" s="10"/>
      <c r="E168" s="10"/>
      <c r="F168" s="10"/>
      <c r="G168" s="10"/>
      <c r="H168" s="10"/>
      <c r="I168" s="12"/>
      <c r="J168" s="10"/>
      <c r="K168" s="15"/>
      <c r="L168" s="12"/>
      <c r="M168" s="15"/>
      <c r="N168" s="12"/>
      <c r="O168" s="15"/>
      <c r="P168" s="12"/>
      <c r="Q168" s="15"/>
      <c r="R168" s="12"/>
      <c r="S168" s="15"/>
      <c r="T168" s="12"/>
      <c r="U168" s="64"/>
      <c r="V168" s="67"/>
    </row>
    <row r="169" spans="1:22" ht="15.75" thickBot="1" x14ac:dyDescent="0.3">
      <c r="A169" s="1"/>
      <c r="B169" s="5"/>
      <c r="D169" s="4"/>
      <c r="E169" s="4"/>
      <c r="F169" s="4"/>
      <c r="G169" s="4"/>
      <c r="H169" s="4"/>
      <c r="I169" s="52"/>
      <c r="K169" s="15"/>
      <c r="L169" s="8"/>
      <c r="M169" s="15"/>
      <c r="N169" s="8"/>
      <c r="O169" s="15"/>
      <c r="P169" s="8"/>
      <c r="Q169" s="15"/>
      <c r="R169" s="8"/>
      <c r="S169" s="15"/>
      <c r="T169" s="52"/>
      <c r="U169" s="64"/>
      <c r="V169" s="67"/>
    </row>
    <row r="170" spans="1:22" ht="15.75" thickBot="1" x14ac:dyDescent="0.3">
      <c r="A170" s="1"/>
      <c r="B170" s="5"/>
      <c r="I170" s="52"/>
      <c r="J170" s="17"/>
      <c r="K170" s="15"/>
      <c r="L170" s="8"/>
      <c r="M170" s="15"/>
      <c r="N170" s="8"/>
      <c r="O170" s="15"/>
      <c r="P170" s="8"/>
      <c r="Q170" s="15"/>
      <c r="R170" s="8"/>
      <c r="S170" s="15"/>
      <c r="T170" s="52"/>
      <c r="U170" s="64"/>
      <c r="V170" s="67"/>
    </row>
    <row r="171" spans="1:22" ht="30.75" thickBot="1" x14ac:dyDescent="0.3">
      <c r="A171" s="1" t="s">
        <v>142</v>
      </c>
      <c r="B171" s="5" t="s">
        <v>12</v>
      </c>
      <c r="C171" t="str">
        <f>IF(IFERROR(U171, 0) &gt; 0, IF(U171&lt;75%,"&lt;75%",IF(U171&lt;90%,"75-90%",IF(U171&lt;100%,"90-99%","100%"))), "")</f>
        <v>75-90%</v>
      </c>
      <c r="D171" s="10"/>
      <c r="E171" s="10"/>
      <c r="F171" s="10"/>
      <c r="G171">
        <v>31712</v>
      </c>
      <c r="H171">
        <v>19117</v>
      </c>
      <c r="I171" s="52">
        <f>SUM(D171:H171)</f>
        <v>50829</v>
      </c>
      <c r="J171" s="10"/>
      <c r="K171" s="16"/>
      <c r="L171" s="12"/>
      <c r="M171" s="16"/>
      <c r="N171" s="12"/>
      <c r="O171" s="16"/>
      <c r="P171" s="23">
        <f>Q171*G171</f>
        <v>26003.84</v>
      </c>
      <c r="Q171" s="15">
        <v>0.82</v>
      </c>
      <c r="R171" s="23">
        <f>S171*H171</f>
        <v>17205.3</v>
      </c>
      <c r="S171" s="15">
        <v>0.9</v>
      </c>
      <c r="T171" s="85">
        <f>SUM(J171+L171+N171+P171+R171)</f>
        <v>43209.14</v>
      </c>
      <c r="U171" s="64">
        <f>SUM(T171/I171)</f>
        <v>0.85008833539908324</v>
      </c>
      <c r="V171" s="67"/>
    </row>
    <row r="172" spans="1:22" ht="30.75" thickBot="1" x14ac:dyDescent="0.3">
      <c r="A172" s="1" t="s">
        <v>63</v>
      </c>
      <c r="B172" s="5" t="s">
        <v>12</v>
      </c>
      <c r="C172" t="str">
        <f>IF(IFERROR(U172, 0) &gt; 0, IF(U172&lt;75%,"&lt;75%",IF(U172&lt;90%,"75-90%",IF(U172&lt;100%,"90-99%","100%"))), "")</f>
        <v>75-90%</v>
      </c>
      <c r="D172" s="4">
        <v>17880</v>
      </c>
      <c r="E172" s="4">
        <v>22112</v>
      </c>
      <c r="F172" s="4">
        <v>20946</v>
      </c>
      <c r="G172" s="4">
        <v>24251</v>
      </c>
      <c r="H172" s="4">
        <v>20100</v>
      </c>
      <c r="I172" s="52">
        <f>SUM(D172:H172)</f>
        <v>105289</v>
      </c>
      <c r="J172">
        <v>15354</v>
      </c>
      <c r="K172" s="15">
        <f>SUM(J172/D172)</f>
        <v>0.85872483221476514</v>
      </c>
      <c r="L172" s="8">
        <v>17815</v>
      </c>
      <c r="M172" s="15">
        <f>SUM(L172/E172)</f>
        <v>0.80567112879884228</v>
      </c>
      <c r="N172" s="8">
        <v>18772</v>
      </c>
      <c r="O172" s="15">
        <f>SUM(N172/F172)</f>
        <v>0.89620930010503197</v>
      </c>
      <c r="P172" s="8">
        <v>19792</v>
      </c>
      <c r="Q172" s="15">
        <f>SUM(P172/G172)</f>
        <v>0.81613129355490499</v>
      </c>
      <c r="R172" s="8">
        <v>18162</v>
      </c>
      <c r="S172" s="15">
        <f>SUM(R172/H172)</f>
        <v>0.90358208955223884</v>
      </c>
      <c r="T172" s="52">
        <f>SUM(J172+L172+N172+P172+R172)</f>
        <v>89895</v>
      </c>
      <c r="U172" s="64">
        <f>SUM(T172/I172)</f>
        <v>0.85379289384456114</v>
      </c>
      <c r="V172" s="67"/>
    </row>
    <row r="173" spans="1:22" ht="15.75" thickBot="1" x14ac:dyDescent="0.3">
      <c r="A173" s="1"/>
      <c r="B173" s="5"/>
      <c r="I173" s="52"/>
      <c r="J173" s="17"/>
      <c r="K173" s="15"/>
      <c r="L173" s="8"/>
      <c r="M173" s="15"/>
      <c r="N173" s="8"/>
      <c r="O173" s="15"/>
      <c r="P173" s="8"/>
      <c r="Q173" s="15"/>
      <c r="R173" s="8"/>
      <c r="S173" s="15"/>
      <c r="T173" s="52"/>
      <c r="U173" s="64"/>
      <c r="V173" s="67"/>
    </row>
    <row r="174" spans="1:22" ht="30.75" thickBot="1" x14ac:dyDescent="0.3">
      <c r="A174" s="1" t="s">
        <v>120</v>
      </c>
      <c r="B174" s="5" t="s">
        <v>12</v>
      </c>
      <c r="C174" t="str">
        <f>IF(IFERROR(U174, 0) &gt; 0, IF(U174&lt;75%,"&lt;75%",IF(U174&lt;90%,"75-90%",IF(U174&lt;100%,"90-99%","100%"))), "")</f>
        <v>75-90%</v>
      </c>
      <c r="D174" s="10"/>
      <c r="E174">
        <v>774</v>
      </c>
      <c r="F174">
        <v>437</v>
      </c>
      <c r="G174">
        <v>416</v>
      </c>
      <c r="H174">
        <v>327</v>
      </c>
      <c r="I174" s="52">
        <f>SUM(D174:H174)</f>
        <v>1954</v>
      </c>
      <c r="J174" s="10"/>
      <c r="K174" s="16"/>
      <c r="L174" s="23">
        <f>E174*M174</f>
        <v>735.3</v>
      </c>
      <c r="M174" s="15">
        <v>0.95</v>
      </c>
      <c r="N174" s="23">
        <f>F174*O174</f>
        <v>292.79000000000002</v>
      </c>
      <c r="O174" s="15">
        <v>0.67</v>
      </c>
      <c r="P174" s="23">
        <f>G174*Q174</f>
        <v>378.56</v>
      </c>
      <c r="Q174" s="15">
        <v>0.91</v>
      </c>
      <c r="R174" s="23">
        <f>H174*S174</f>
        <v>307.38</v>
      </c>
      <c r="S174" s="15">
        <v>0.94</v>
      </c>
      <c r="T174" s="85">
        <f>SUM(J174+L174+N174+P174+R174)</f>
        <v>1714.0299999999997</v>
      </c>
      <c r="U174" s="64">
        <f>SUM(T174/I174)</f>
        <v>0.87719037871033767</v>
      </c>
      <c r="V174" s="67"/>
    </row>
    <row r="175" spans="1:22" ht="15.75" thickBot="1" x14ac:dyDescent="0.3">
      <c r="A175" s="1" t="s">
        <v>22</v>
      </c>
      <c r="B175" s="5" t="s">
        <v>12</v>
      </c>
      <c r="C175" t="str">
        <f>IF(IFERROR(U175, 0) &gt; 0, IF(U175&lt;75%,"&lt;75%",IF(U175&lt;90%,"75-90%",IF(U175&lt;100%,"90-99%","100%"))), "")</f>
        <v>75-90%</v>
      </c>
      <c r="D175">
        <v>9389</v>
      </c>
      <c r="E175">
        <v>9940</v>
      </c>
      <c r="F175">
        <v>6972</v>
      </c>
      <c r="G175">
        <v>6798</v>
      </c>
      <c r="H175">
        <v>5145</v>
      </c>
      <c r="I175" s="52">
        <f>SUM(D175:H175)</f>
        <v>38244</v>
      </c>
      <c r="J175">
        <v>7939</v>
      </c>
      <c r="K175" s="15">
        <f>SUM(J175/D175)</f>
        <v>0.84556395782298432</v>
      </c>
      <c r="L175" s="8">
        <v>8436</v>
      </c>
      <c r="M175" s="15">
        <f>SUM(L175/E175)</f>
        <v>0.84869215291750499</v>
      </c>
      <c r="N175" s="8">
        <v>6191</v>
      </c>
      <c r="O175" s="15">
        <f>SUM(N175/F175)</f>
        <v>0.8879804934021801</v>
      </c>
      <c r="P175" s="8">
        <v>6171</v>
      </c>
      <c r="Q175" s="15">
        <f>SUM(P175/G175)</f>
        <v>0.90776699029126218</v>
      </c>
      <c r="R175" s="8">
        <v>4850</v>
      </c>
      <c r="S175" s="15">
        <f>SUM(R175/H175)</f>
        <v>0.94266277939747323</v>
      </c>
      <c r="T175" s="52">
        <f>SUM(J175+L175+N175+P175+R175)</f>
        <v>33587</v>
      </c>
      <c r="U175" s="64">
        <f>SUM(T175/I175)</f>
        <v>0.8782292647212635</v>
      </c>
      <c r="V175" s="67"/>
    </row>
    <row r="176" spans="1:22" ht="15.75" thickBot="1" x14ac:dyDescent="0.3">
      <c r="A176" s="1" t="s">
        <v>216</v>
      </c>
      <c r="B176" s="5" t="s">
        <v>12</v>
      </c>
      <c r="C176" t="str">
        <f>IF(IFERROR(U176, 0) &gt; 0, IF(U176&lt;75%,"&lt;75%",IF(U176&lt;90%,"75-90%",IF(U176&lt;100%,"90-99%","100%"))), "")</f>
        <v>75-90%</v>
      </c>
      <c r="D176">
        <v>3710</v>
      </c>
      <c r="E176">
        <v>3493</v>
      </c>
      <c r="F176">
        <v>2806</v>
      </c>
      <c r="G176">
        <v>3457</v>
      </c>
      <c r="H176">
        <v>2676</v>
      </c>
      <c r="I176" s="52">
        <f>SUM(D176:H176)</f>
        <v>16142</v>
      </c>
      <c r="J176" s="17">
        <v>2950</v>
      </c>
      <c r="K176" s="15">
        <f>SUM(J176/D176)</f>
        <v>0.79514824797843664</v>
      </c>
      <c r="L176" s="8">
        <v>3012</v>
      </c>
      <c r="M176" s="15">
        <f>SUM(L176/E176)</f>
        <v>0.86229602061265387</v>
      </c>
      <c r="N176" s="8">
        <v>2653</v>
      </c>
      <c r="O176" s="15">
        <f>SUM(N176/F176)</f>
        <v>0.94547398431931573</v>
      </c>
      <c r="P176" s="8">
        <v>3085</v>
      </c>
      <c r="Q176" s="15">
        <f>SUM(P176/G176)</f>
        <v>0.89239224761353775</v>
      </c>
      <c r="R176" s="8">
        <v>2609</v>
      </c>
      <c r="S176" s="15">
        <f>SUM(R176/H176)</f>
        <v>0.97496263079222723</v>
      </c>
      <c r="T176" s="52">
        <f>SUM(J176+L176+N176+P176+R176)</f>
        <v>14309</v>
      </c>
      <c r="U176" s="64">
        <f>SUM(T176/I176)</f>
        <v>0.88644529798042371</v>
      </c>
      <c r="V176" s="67"/>
    </row>
    <row r="177" spans="1:22" ht="30.75" thickBot="1" x14ac:dyDescent="0.3">
      <c r="A177" s="1" t="s">
        <v>85</v>
      </c>
      <c r="B177" s="5" t="s">
        <v>12</v>
      </c>
      <c r="C177" t="str">
        <f>IF(IFERROR(U177, 0) &gt; 0, IF(U177&lt;75%,"&lt;75%",IF(U177&lt;90%,"75-90%",IF(U177&lt;100%,"90-99%","100%"))), "")</f>
        <v>75-90%</v>
      </c>
      <c r="D177">
        <v>19906</v>
      </c>
      <c r="E177">
        <v>19121</v>
      </c>
      <c r="F177">
        <v>16724</v>
      </c>
      <c r="G177">
        <v>20881</v>
      </c>
      <c r="H177">
        <v>32295</v>
      </c>
      <c r="I177" s="52">
        <f>SUM(D177:H177)</f>
        <v>108927</v>
      </c>
      <c r="J177">
        <v>12220</v>
      </c>
      <c r="K177" s="15">
        <f>SUM(J177/D177)</f>
        <v>0.61388526072540939</v>
      </c>
      <c r="L177" s="8">
        <v>18474</v>
      </c>
      <c r="M177" s="15">
        <f>SUM(L177/E177)</f>
        <v>0.96616285759113019</v>
      </c>
      <c r="N177" s="8">
        <v>16021</v>
      </c>
      <c r="O177" s="15">
        <f>SUM(N177/F177)</f>
        <v>0.95796460176991149</v>
      </c>
      <c r="P177" s="8">
        <v>19163</v>
      </c>
      <c r="Q177" s="15">
        <f>SUM(P177/G177)</f>
        <v>0.91772424692304011</v>
      </c>
      <c r="R177" s="8">
        <v>30703</v>
      </c>
      <c r="S177" s="15">
        <f>SUM(R177/H177)</f>
        <v>0.95070444341229288</v>
      </c>
      <c r="T177" s="52">
        <f>SUM(J177+L177+N177+P177+R177)</f>
        <v>96581</v>
      </c>
      <c r="U177" s="64">
        <f>SUM(T177/I177)</f>
        <v>0.88665803703397683</v>
      </c>
      <c r="V177" s="67"/>
    </row>
    <row r="178" spans="1:22" ht="15.75" thickBot="1" x14ac:dyDescent="0.3">
      <c r="A178" s="1" t="s">
        <v>177</v>
      </c>
      <c r="B178" s="5" t="s">
        <v>12</v>
      </c>
      <c r="C178" t="str">
        <f>IF(IFERROR(U178, 0) &gt; 0, IF(U178&lt;75%,"&lt;75%",IF(U178&lt;90%,"75-90%",IF(U178&lt;100%,"90-99%","100%"))), "")</f>
        <v>75-90%</v>
      </c>
      <c r="D178">
        <v>13624</v>
      </c>
      <c r="E178">
        <v>11667</v>
      </c>
      <c r="F178">
        <v>10191</v>
      </c>
      <c r="G178">
        <v>8847</v>
      </c>
      <c r="H178">
        <v>8019</v>
      </c>
      <c r="I178" s="52">
        <f>SUM(D178:H178)</f>
        <v>52348</v>
      </c>
      <c r="J178" s="14">
        <f>K178*D178</f>
        <v>11444.16</v>
      </c>
      <c r="K178" s="15">
        <v>0.84</v>
      </c>
      <c r="L178" s="23">
        <f>M178*E178</f>
        <v>9870.2819999999992</v>
      </c>
      <c r="M178" s="15">
        <v>0.84599999999999997</v>
      </c>
      <c r="N178" s="23">
        <f>O178*F178</f>
        <v>9854.6970000000001</v>
      </c>
      <c r="O178" s="15">
        <v>0.96699999999999997</v>
      </c>
      <c r="P178" s="23">
        <f>Q178*G178</f>
        <v>7900.3710000000001</v>
      </c>
      <c r="Q178" s="15">
        <v>0.89300000000000002</v>
      </c>
      <c r="R178" s="23">
        <f>S178*H178</f>
        <v>7449.6510000000007</v>
      </c>
      <c r="S178" s="15">
        <v>0.92900000000000005</v>
      </c>
      <c r="T178" s="85">
        <f>SUM(J178+L178+N178+P178+R178)</f>
        <v>46519.161</v>
      </c>
      <c r="U178" s="64">
        <f>SUM(T178/I178)</f>
        <v>0.8886521166042638</v>
      </c>
      <c r="V178" s="67"/>
    </row>
    <row r="179" spans="1:22" ht="15.75" thickBot="1" x14ac:dyDescent="0.3">
      <c r="A179" s="1"/>
      <c r="B179" s="5"/>
      <c r="I179" s="52"/>
      <c r="J179" s="17"/>
      <c r="K179" s="15"/>
      <c r="L179" s="8"/>
      <c r="M179" s="15"/>
      <c r="N179" s="8"/>
      <c r="O179" s="15"/>
      <c r="P179" s="8"/>
      <c r="Q179" s="15"/>
      <c r="R179" s="8"/>
      <c r="S179" s="15"/>
      <c r="T179" s="52"/>
      <c r="U179" s="64"/>
      <c r="V179" s="67"/>
    </row>
    <row r="180" spans="1:22" ht="15.75" thickBot="1" x14ac:dyDescent="0.3">
      <c r="A180" s="1"/>
      <c r="B180" s="5"/>
      <c r="I180" s="52"/>
      <c r="J180" s="14"/>
      <c r="K180" s="15"/>
      <c r="L180" s="23"/>
      <c r="M180" s="15"/>
      <c r="N180" s="23"/>
      <c r="O180" s="15"/>
      <c r="P180" s="23"/>
      <c r="Q180" s="15"/>
      <c r="R180" s="23"/>
      <c r="S180" s="15"/>
      <c r="T180" s="85"/>
      <c r="U180" s="64"/>
      <c r="V180" s="67"/>
    </row>
    <row r="181" spans="1:22" ht="15.75" thickBot="1" x14ac:dyDescent="0.3">
      <c r="A181" s="1" t="s">
        <v>223</v>
      </c>
      <c r="B181" s="5" t="s">
        <v>12</v>
      </c>
      <c r="C181" t="str">
        <f>IF(IFERROR(U181, 0) &gt; 0, IF(U181&lt;75%,"&lt;75%",IF(U181&lt;90%,"75-90%",IF(U181&lt;100%,"90-99%","100%"))), "")</f>
        <v>75-90%</v>
      </c>
      <c r="D181" s="10"/>
      <c r="E181" s="10"/>
      <c r="F181">
        <v>10484</v>
      </c>
      <c r="G181">
        <v>11900</v>
      </c>
      <c r="H181">
        <v>10929</v>
      </c>
      <c r="I181" s="52">
        <f>SUM(D181:H181)</f>
        <v>33313</v>
      </c>
      <c r="J181" s="10"/>
      <c r="K181" s="16"/>
      <c r="L181" s="12"/>
      <c r="M181" s="16"/>
      <c r="N181" s="8">
        <v>8911</v>
      </c>
      <c r="O181" s="15">
        <f>SUM(N181/F181)</f>
        <v>0.84996184662342622</v>
      </c>
      <c r="P181" s="8">
        <v>10731</v>
      </c>
      <c r="Q181" s="15">
        <f>SUM(P181/G181)</f>
        <v>0.90176470588235291</v>
      </c>
      <c r="R181" s="8">
        <v>10295</v>
      </c>
      <c r="S181" s="15">
        <f>SUM(R181/H181)</f>
        <v>0.94198920303778932</v>
      </c>
      <c r="T181" s="52">
        <f>SUM(J181+L181+N181+P181+R181)</f>
        <v>29937</v>
      </c>
      <c r="U181" s="64">
        <f>SUM(T181/I181)</f>
        <v>0.89865818149070931</v>
      </c>
      <c r="V181" s="67"/>
    </row>
    <row r="182" spans="1:22" ht="15.75" thickBot="1" x14ac:dyDescent="0.3">
      <c r="A182" s="1"/>
      <c r="B182" s="5"/>
      <c r="D182" s="10"/>
      <c r="H182" s="10"/>
      <c r="I182" s="52"/>
      <c r="J182" s="10"/>
      <c r="K182" s="16"/>
      <c r="L182" s="8"/>
      <c r="M182" s="15"/>
      <c r="N182" s="8"/>
      <c r="O182" s="15"/>
      <c r="P182" s="8"/>
      <c r="Q182" s="15"/>
      <c r="R182" s="12"/>
      <c r="S182" s="16"/>
      <c r="T182" s="52"/>
      <c r="U182" s="64"/>
      <c r="V182" s="67"/>
    </row>
    <row r="183" spans="1:22" ht="30.75" thickBot="1" x14ac:dyDescent="0.3">
      <c r="A183" s="1" t="s">
        <v>73</v>
      </c>
      <c r="B183" s="5" t="s">
        <v>12</v>
      </c>
      <c r="C183" t="str">
        <f>IF(IFERROR(U183, 0) &gt; 0, IF(U183&lt;75%,"&lt;75%",IF(U183&lt;90%,"75-90%",IF(U183&lt;100%,"90-99%","100%"))), "")</f>
        <v>90-99%</v>
      </c>
      <c r="D183" s="10"/>
      <c r="E183">
        <v>4590</v>
      </c>
      <c r="F183">
        <v>12338</v>
      </c>
      <c r="G183">
        <v>22765</v>
      </c>
      <c r="H183">
        <v>26178</v>
      </c>
      <c r="I183" s="52">
        <f>SUM(D183:H183)</f>
        <v>65871</v>
      </c>
      <c r="J183" s="10"/>
      <c r="K183" s="16"/>
      <c r="L183" s="8">
        <v>4124</v>
      </c>
      <c r="M183" s="15">
        <f>SUM(L183/E183)</f>
        <v>0.89847494553376905</v>
      </c>
      <c r="N183" s="8">
        <v>11741</v>
      </c>
      <c r="O183" s="15">
        <f>SUM(N183/F183)</f>
        <v>0.95161290322580649</v>
      </c>
      <c r="P183" s="8">
        <v>19995</v>
      </c>
      <c r="Q183" s="15">
        <f>SUM(P183/G183)</f>
        <v>0.87832198550406326</v>
      </c>
      <c r="R183" s="8">
        <v>24412</v>
      </c>
      <c r="S183" s="15">
        <f>SUM(R183/H183)</f>
        <v>0.93253877301550925</v>
      </c>
      <c r="T183" s="52">
        <f>SUM(J183+L183+N183+P183+R183)</f>
        <v>60272</v>
      </c>
      <c r="U183" s="64">
        <f>SUM(T183/I183)</f>
        <v>0.91500053134156156</v>
      </c>
      <c r="V183" s="67"/>
    </row>
    <row r="184" spans="1:22" ht="30.75" thickBot="1" x14ac:dyDescent="0.3">
      <c r="A184" s="1" t="s">
        <v>199</v>
      </c>
      <c r="B184" s="5" t="s">
        <v>12</v>
      </c>
      <c r="C184" t="str">
        <f>IF(IFERROR(U184, 0) &gt; 0, IF(U184&lt;75%,"&lt;75%",IF(U184&lt;90%,"75-90%",IF(U184&lt;100%,"90-99%","100%"))), "")</f>
        <v>90-99%</v>
      </c>
      <c r="D184">
        <v>8716</v>
      </c>
      <c r="E184">
        <v>7874</v>
      </c>
      <c r="F184">
        <v>7380</v>
      </c>
      <c r="G184">
        <v>12359</v>
      </c>
      <c r="H184">
        <v>10473</v>
      </c>
      <c r="I184" s="52">
        <f>SUM(D184:H184)</f>
        <v>46802</v>
      </c>
      <c r="J184" s="14">
        <f>K184*D184</f>
        <v>8541.68</v>
      </c>
      <c r="K184" s="15">
        <v>0.98</v>
      </c>
      <c r="L184" s="23">
        <f>M184*E184</f>
        <v>7165.34</v>
      </c>
      <c r="M184" s="15">
        <v>0.91</v>
      </c>
      <c r="N184" s="23">
        <f>O184*F184</f>
        <v>6715.8</v>
      </c>
      <c r="O184" s="15">
        <v>0.91</v>
      </c>
      <c r="P184" s="8">
        <f>Q184*G184</f>
        <v>10257.969999999999</v>
      </c>
      <c r="Q184" s="15">
        <v>0.83</v>
      </c>
      <c r="R184" s="23">
        <f>S184*H184</f>
        <v>10158.81</v>
      </c>
      <c r="S184" s="15">
        <v>0.97</v>
      </c>
      <c r="T184" s="85">
        <f>SUM(J184+L184+N184+P184+R184)</f>
        <v>42839.6</v>
      </c>
      <c r="U184" s="64">
        <f>SUM(T184/I184)</f>
        <v>0.91533695141233273</v>
      </c>
      <c r="V184" s="67"/>
    </row>
    <row r="185" spans="1:22" ht="15.75" thickBot="1" x14ac:dyDescent="0.3">
      <c r="A185" s="1"/>
      <c r="B185" s="5"/>
      <c r="I185" s="52"/>
      <c r="K185" s="15"/>
      <c r="L185" s="8"/>
      <c r="M185" s="15"/>
      <c r="N185" s="8"/>
      <c r="O185" s="15"/>
      <c r="P185" s="8"/>
      <c r="Q185" s="15"/>
      <c r="R185" s="8"/>
      <c r="S185" s="15"/>
      <c r="T185" s="52"/>
      <c r="U185" s="64"/>
      <c r="V185" s="67"/>
    </row>
    <row r="186" spans="1:22" ht="30.75" thickBot="1" x14ac:dyDescent="0.3">
      <c r="A186" s="1" t="s">
        <v>130</v>
      </c>
      <c r="B186" s="5" t="s">
        <v>12</v>
      </c>
      <c r="C186" t="str">
        <f t="shared" ref="C186:C191" si="61">IF(IFERROR(U186, 0) &gt; 0, IF(U186&lt;75%,"&lt;75%",IF(U186&lt;90%,"75-90%",IF(U186&lt;100%,"90-99%","100%"))), "")</f>
        <v>90-99%</v>
      </c>
      <c r="D186">
        <v>1247</v>
      </c>
      <c r="E186">
        <v>1287</v>
      </c>
      <c r="F186">
        <v>1340</v>
      </c>
      <c r="G186">
        <v>1821</v>
      </c>
      <c r="H186">
        <v>1168</v>
      </c>
      <c r="I186" s="54">
        <f t="shared" ref="I186:I191" si="62">SUM(D186:H186)</f>
        <v>6863</v>
      </c>
      <c r="J186" s="10"/>
      <c r="K186" s="16"/>
      <c r="L186" s="12"/>
      <c r="M186" s="16"/>
      <c r="N186" s="12"/>
      <c r="O186" s="16"/>
      <c r="P186" s="12"/>
      <c r="Q186" s="16"/>
      <c r="R186" s="12"/>
      <c r="S186" s="16"/>
      <c r="T186" s="85">
        <f>U186*I186</f>
        <v>6296.8024999999998</v>
      </c>
      <c r="U186" s="64">
        <v>0.91749999999999998</v>
      </c>
      <c r="V186" s="67"/>
    </row>
    <row r="187" spans="1:22" ht="30.75" thickBot="1" x14ac:dyDescent="0.3">
      <c r="A187" s="1" t="s">
        <v>158</v>
      </c>
      <c r="B187" s="5" t="s">
        <v>12</v>
      </c>
      <c r="C187" t="str">
        <f t="shared" si="61"/>
        <v>90-99%</v>
      </c>
      <c r="D187" s="10"/>
      <c r="E187" s="10"/>
      <c r="F187">
        <v>32103</v>
      </c>
      <c r="G187">
        <v>26042</v>
      </c>
      <c r="H187">
        <v>36687</v>
      </c>
      <c r="I187" s="52">
        <f t="shared" si="62"/>
        <v>94832</v>
      </c>
      <c r="J187" s="10"/>
      <c r="K187" s="16"/>
      <c r="L187" s="12"/>
      <c r="M187" s="16"/>
      <c r="N187" s="8">
        <v>31988</v>
      </c>
      <c r="O187" s="15">
        <f>SUM(N187/F187)</f>
        <v>0.99641778026975669</v>
      </c>
      <c r="P187" s="8">
        <v>25982</v>
      </c>
      <c r="Q187" s="15">
        <f>SUM(P187/G187)</f>
        <v>0.99769602949082248</v>
      </c>
      <c r="R187" s="8">
        <v>29931</v>
      </c>
      <c r="S187" s="15">
        <f>SUM(R187/H187)</f>
        <v>0.8158475754354404</v>
      </c>
      <c r="T187" s="52">
        <f>SUM(J187+L187+N187+P187+R187)</f>
        <v>87901</v>
      </c>
      <c r="U187" s="64">
        <f>SUM(T187/I187)</f>
        <v>0.92691285641977395</v>
      </c>
      <c r="V187" s="67"/>
    </row>
    <row r="188" spans="1:22" ht="30.75" thickBot="1" x14ac:dyDescent="0.3">
      <c r="A188" s="1" t="s">
        <v>201</v>
      </c>
      <c r="B188" s="5" t="s">
        <v>12</v>
      </c>
      <c r="C188" t="str">
        <f t="shared" si="61"/>
        <v>90-99%</v>
      </c>
      <c r="D188" s="10"/>
      <c r="E188">
        <v>26264</v>
      </c>
      <c r="F188">
        <v>18456</v>
      </c>
      <c r="G188">
        <v>43815</v>
      </c>
      <c r="H188">
        <v>39119</v>
      </c>
      <c r="I188" s="52">
        <f t="shared" si="62"/>
        <v>127654</v>
      </c>
      <c r="J188" s="13"/>
      <c r="K188" s="16"/>
      <c r="L188" s="8">
        <v>25227</v>
      </c>
      <c r="M188" s="15">
        <f>SUM(L188/E188)</f>
        <v>0.96051629607066702</v>
      </c>
      <c r="N188" s="8">
        <v>18248</v>
      </c>
      <c r="O188" s="15">
        <f>SUM(N188/F188)</f>
        <v>0.98872995231902905</v>
      </c>
      <c r="P188" s="8">
        <v>35963</v>
      </c>
      <c r="Q188" s="15">
        <f>SUM(P188/G188)</f>
        <v>0.82079196622161366</v>
      </c>
      <c r="R188" s="8">
        <v>39089</v>
      </c>
      <c r="S188" s="15">
        <f>SUM(R188/H188)</f>
        <v>0.99923310923080855</v>
      </c>
      <c r="T188" s="52">
        <f>SUM(J188+L188+N188+P188+R188)</f>
        <v>118527</v>
      </c>
      <c r="U188" s="64">
        <f>SUM(T188/I188)</f>
        <v>0.92850204458928043</v>
      </c>
      <c r="V188" s="67"/>
    </row>
    <row r="189" spans="1:22" ht="45.75" thickBot="1" x14ac:dyDescent="0.3">
      <c r="A189" s="1" t="s">
        <v>171</v>
      </c>
      <c r="B189" s="5" t="s">
        <v>12</v>
      </c>
      <c r="C189" t="str">
        <f t="shared" si="61"/>
        <v>90-99%</v>
      </c>
      <c r="D189">
        <v>33106</v>
      </c>
      <c r="E189">
        <v>35154</v>
      </c>
      <c r="F189">
        <v>20702</v>
      </c>
      <c r="G189">
        <v>28455</v>
      </c>
      <c r="H189">
        <v>21769</v>
      </c>
      <c r="I189" s="52">
        <f t="shared" si="62"/>
        <v>139186</v>
      </c>
      <c r="J189" s="17">
        <v>31217</v>
      </c>
      <c r="K189" s="15">
        <f>SUM(J189/D189)</f>
        <v>0.94294085664230054</v>
      </c>
      <c r="L189" s="8">
        <v>32792</v>
      </c>
      <c r="M189" s="15">
        <f>SUM(L189/E189)</f>
        <v>0.9328099220572339</v>
      </c>
      <c r="N189" s="8">
        <v>19528</v>
      </c>
      <c r="O189" s="15">
        <f>SUM(N189/F189)</f>
        <v>0.94329050333301134</v>
      </c>
      <c r="P189" s="8">
        <v>25355</v>
      </c>
      <c r="Q189" s="15">
        <f>SUM(P189/G189)</f>
        <v>0.89105605341767702</v>
      </c>
      <c r="R189" s="8">
        <v>20589</v>
      </c>
      <c r="S189" s="15">
        <f>SUM(R189/H189)</f>
        <v>0.94579447838669672</v>
      </c>
      <c r="T189" s="52">
        <f>SUM(J189+L189+N189+P189+R189)</f>
        <v>129481</v>
      </c>
      <c r="U189" s="64">
        <f>SUM(T189/I189)</f>
        <v>0.93027315965686208</v>
      </c>
      <c r="V189" s="67"/>
    </row>
    <row r="190" spans="1:22" ht="45.75" thickBot="1" x14ac:dyDescent="0.3">
      <c r="A190" s="1" t="s">
        <v>126</v>
      </c>
      <c r="B190" s="5" t="s">
        <v>12</v>
      </c>
      <c r="C190" t="str">
        <f t="shared" si="61"/>
        <v>90-99%</v>
      </c>
      <c r="D190">
        <v>202</v>
      </c>
      <c r="E190">
        <v>165</v>
      </c>
      <c r="F190" s="4">
        <v>196</v>
      </c>
      <c r="G190" s="4">
        <v>231</v>
      </c>
      <c r="H190" s="4">
        <v>317</v>
      </c>
      <c r="I190" s="52">
        <f t="shared" si="62"/>
        <v>1111</v>
      </c>
      <c r="J190">
        <v>198</v>
      </c>
      <c r="K190" s="51">
        <f>SUM(J190/D190)</f>
        <v>0.98019801980198018</v>
      </c>
      <c r="L190" s="8">
        <v>162</v>
      </c>
      <c r="M190" s="15">
        <f>SUM(L190/E190)</f>
        <v>0.98181818181818181</v>
      </c>
      <c r="N190" s="8">
        <v>194</v>
      </c>
      <c r="O190" s="15">
        <f>SUM(N190/F190)</f>
        <v>0.98979591836734693</v>
      </c>
      <c r="P190" s="8">
        <v>203</v>
      </c>
      <c r="Q190" s="15">
        <f>SUM(P190/G190)</f>
        <v>0.87878787878787878</v>
      </c>
      <c r="R190" s="8">
        <v>281</v>
      </c>
      <c r="S190" s="15">
        <f>SUM(R190/H190)</f>
        <v>0.88643533123028395</v>
      </c>
      <c r="T190" s="52">
        <f>SUM(J190+L190+N190+P190+R190)</f>
        <v>1038</v>
      </c>
      <c r="U190" s="64">
        <f>SUM(T190/I190)</f>
        <v>0.93429342934293425</v>
      </c>
      <c r="V190" s="67"/>
    </row>
    <row r="191" spans="1:22" ht="45.75" thickBot="1" x14ac:dyDescent="0.3">
      <c r="A191" s="1" t="s">
        <v>178</v>
      </c>
      <c r="B191" s="5" t="s">
        <v>12</v>
      </c>
      <c r="C191" t="str">
        <f t="shared" si="61"/>
        <v>90-99%</v>
      </c>
      <c r="D191">
        <v>2512</v>
      </c>
      <c r="E191">
        <v>2057</v>
      </c>
      <c r="F191">
        <v>1879</v>
      </c>
      <c r="G191">
        <v>3021</v>
      </c>
      <c r="H191">
        <v>1779</v>
      </c>
      <c r="I191" s="52">
        <f t="shared" si="62"/>
        <v>11248</v>
      </c>
      <c r="J191">
        <v>2328</v>
      </c>
      <c r="K191" s="15">
        <f>SUM(J191/D191)</f>
        <v>0.92675159235668791</v>
      </c>
      <c r="L191" s="8">
        <v>1984</v>
      </c>
      <c r="M191" s="15">
        <f>SUM(L191/E191)</f>
        <v>0.96451142440447257</v>
      </c>
      <c r="N191" s="8">
        <v>1764</v>
      </c>
      <c r="O191" s="15">
        <f>SUM(N191/F191)</f>
        <v>0.93879723257051628</v>
      </c>
      <c r="P191" s="8">
        <v>2853</v>
      </c>
      <c r="Q191" s="15">
        <f>SUM(P191/G191)</f>
        <v>0.94438927507447867</v>
      </c>
      <c r="R191" s="8">
        <v>1623</v>
      </c>
      <c r="S191" s="15">
        <f>SUM(R191/H191)</f>
        <v>0.91231028667790892</v>
      </c>
      <c r="T191" s="52">
        <f>SUM(J191+L191+N191+P191+R191)</f>
        <v>10552</v>
      </c>
      <c r="U191" s="64">
        <f>SUM(T191/I191)</f>
        <v>0.93812233285917501</v>
      </c>
      <c r="V191" s="67"/>
    </row>
    <row r="192" spans="1:22" ht="15.75" thickBot="1" x14ac:dyDescent="0.3">
      <c r="A192" s="1"/>
      <c r="B192" s="5"/>
      <c r="I192" s="52"/>
      <c r="J192" s="17"/>
      <c r="K192" s="15"/>
      <c r="L192" s="8"/>
      <c r="M192" s="15"/>
      <c r="N192" s="8"/>
      <c r="O192" s="15"/>
      <c r="P192" s="8"/>
      <c r="Q192" s="15"/>
      <c r="R192" s="8"/>
      <c r="S192" s="15"/>
      <c r="T192" s="52"/>
      <c r="U192" s="64"/>
      <c r="V192" s="67"/>
    </row>
    <row r="193" spans="1:22" ht="30.75" thickBot="1" x14ac:dyDescent="0.3">
      <c r="A193" s="1" t="s">
        <v>121</v>
      </c>
      <c r="B193" s="5" t="s">
        <v>12</v>
      </c>
      <c r="C193" t="str">
        <f t="shared" ref="C193:C202" si="63">IF(IFERROR(U193, 0) &gt; 0, IF(U193&lt;75%,"&lt;75%",IF(U193&lt;90%,"75-90%",IF(U193&lt;100%,"90-99%","100%"))), "")</f>
        <v>90-99%</v>
      </c>
      <c r="D193">
        <v>6029</v>
      </c>
      <c r="E193">
        <v>5358</v>
      </c>
      <c r="F193">
        <v>4067</v>
      </c>
      <c r="G193">
        <v>3871</v>
      </c>
      <c r="H193">
        <v>4047</v>
      </c>
      <c r="I193" s="54">
        <f t="shared" ref="I193:I202" si="64">SUM(D193:H193)</f>
        <v>23372</v>
      </c>
      <c r="J193" s="17">
        <v>5858</v>
      </c>
      <c r="K193" s="15">
        <f>SUM(J193/D193)</f>
        <v>0.97163708741084753</v>
      </c>
      <c r="L193" s="8">
        <v>4973</v>
      </c>
      <c r="M193" s="15">
        <f>SUM(L193/E193)</f>
        <v>0.92814483016050764</v>
      </c>
      <c r="N193" s="8">
        <v>3907</v>
      </c>
      <c r="O193" s="15">
        <f>SUM(N193/F193)</f>
        <v>0.96065896238013282</v>
      </c>
      <c r="P193" s="8">
        <v>3684</v>
      </c>
      <c r="Q193" s="15">
        <f>SUM(P193/G193)</f>
        <v>0.9516920692327564</v>
      </c>
      <c r="R193" s="8">
        <v>3942</v>
      </c>
      <c r="S193" s="15">
        <f>SUM(R193/H193)</f>
        <v>0.97405485544848036</v>
      </c>
      <c r="T193" s="52">
        <f t="shared" ref="T193:T202" si="65">SUM(J193+L193+N193+P193+R193)</f>
        <v>22364</v>
      </c>
      <c r="U193" s="64">
        <f>SUM(T193/I193)</f>
        <v>0.95687147013520457</v>
      </c>
      <c r="V193" s="67"/>
    </row>
    <row r="194" spans="1:22" ht="30.75" thickBot="1" x14ac:dyDescent="0.3">
      <c r="A194" s="26" t="s">
        <v>200</v>
      </c>
      <c r="B194" s="5" t="s">
        <v>12</v>
      </c>
      <c r="C194" t="str">
        <f t="shared" si="63"/>
        <v>90-99%</v>
      </c>
      <c r="D194" s="10"/>
      <c r="E194" s="10"/>
      <c r="F194" s="10"/>
      <c r="G194">
        <v>7220</v>
      </c>
      <c r="H194">
        <v>10063</v>
      </c>
      <c r="I194" s="54">
        <f t="shared" si="64"/>
        <v>17283</v>
      </c>
      <c r="J194" s="10"/>
      <c r="K194" s="16"/>
      <c r="L194" s="13"/>
      <c r="M194" s="37"/>
      <c r="N194" s="13"/>
      <c r="O194" s="37"/>
      <c r="P194" s="25">
        <f>Q194*G194</f>
        <v>7003.4</v>
      </c>
      <c r="Q194" s="27">
        <v>0.97</v>
      </c>
      <c r="R194" s="25">
        <f>S194*H194</f>
        <v>9660.48</v>
      </c>
      <c r="S194" s="27">
        <v>0.96</v>
      </c>
      <c r="T194" s="86">
        <f t="shared" si="65"/>
        <v>16663.879999999997</v>
      </c>
      <c r="U194" s="57">
        <f>SUM(T194/I194)</f>
        <v>0.96417751547763686</v>
      </c>
      <c r="V194" s="67"/>
    </row>
    <row r="195" spans="1:22" ht="30.75" thickBot="1" x14ac:dyDescent="0.3">
      <c r="A195" s="1" t="s">
        <v>155</v>
      </c>
      <c r="B195" s="5" t="s">
        <v>12</v>
      </c>
      <c r="C195" t="str">
        <f t="shared" si="63"/>
        <v>90-99%</v>
      </c>
      <c r="D195" s="10"/>
      <c r="E195" s="10"/>
      <c r="F195" s="10"/>
      <c r="G195">
        <v>34620</v>
      </c>
      <c r="H195">
        <v>31306</v>
      </c>
      <c r="I195" s="54">
        <f t="shared" si="64"/>
        <v>65926</v>
      </c>
      <c r="J195" s="10"/>
      <c r="K195" s="16"/>
      <c r="L195" s="12"/>
      <c r="M195" s="16"/>
      <c r="N195" s="12"/>
      <c r="O195" s="16"/>
      <c r="P195" s="14">
        <f>Q195*G195</f>
        <v>32785.14</v>
      </c>
      <c r="Q195" s="15">
        <v>0.94699999999999995</v>
      </c>
      <c r="R195" s="14">
        <f>S195*H195</f>
        <v>30798.842799999999</v>
      </c>
      <c r="S195" s="15">
        <v>0.98380000000000001</v>
      </c>
      <c r="T195" s="52">
        <f t="shared" si="65"/>
        <v>63583.982799999998</v>
      </c>
      <c r="U195" s="64">
        <v>0.96499999999999997</v>
      </c>
      <c r="V195" s="67"/>
    </row>
    <row r="196" spans="1:22" ht="30.75" thickBot="1" x14ac:dyDescent="0.3">
      <c r="A196" s="1" t="s">
        <v>186</v>
      </c>
      <c r="B196" s="5" t="s">
        <v>12</v>
      </c>
      <c r="C196" t="str">
        <f t="shared" si="63"/>
        <v>90-99%</v>
      </c>
      <c r="D196">
        <v>18549</v>
      </c>
      <c r="E196">
        <v>19660</v>
      </c>
      <c r="F196">
        <v>17911</v>
      </c>
      <c r="G196">
        <v>19264</v>
      </c>
      <c r="H196">
        <v>17357</v>
      </c>
      <c r="I196" s="54">
        <f t="shared" si="64"/>
        <v>92741</v>
      </c>
      <c r="J196" s="14">
        <f>K196*D196</f>
        <v>18140.921999999999</v>
      </c>
      <c r="K196" s="15">
        <v>0.97799999999999998</v>
      </c>
      <c r="L196" s="23">
        <f>M196*E196</f>
        <v>19424.079999999998</v>
      </c>
      <c r="M196" s="15">
        <v>0.98799999999999999</v>
      </c>
      <c r="N196" s="23">
        <f>O196*F196</f>
        <v>17445.313999999998</v>
      </c>
      <c r="O196" s="15">
        <v>0.97399999999999998</v>
      </c>
      <c r="P196" s="23">
        <f>Q196*G196</f>
        <v>18397.12</v>
      </c>
      <c r="Q196" s="15">
        <v>0.95499999999999996</v>
      </c>
      <c r="R196" s="23">
        <f>S196*H196</f>
        <v>16905.718000000001</v>
      </c>
      <c r="S196" s="15">
        <v>0.97399999999999998</v>
      </c>
      <c r="T196" s="85">
        <f t="shared" si="65"/>
        <v>90313.15399999998</v>
      </c>
      <c r="U196" s="64">
        <f t="shared" ref="U196:U201" si="66">SUM(T196/I196)</f>
        <v>0.97382122254450543</v>
      </c>
      <c r="V196" s="67"/>
    </row>
    <row r="197" spans="1:22" ht="30.75" thickBot="1" x14ac:dyDescent="0.3">
      <c r="A197" s="1" t="s">
        <v>164</v>
      </c>
      <c r="B197" s="5" t="s">
        <v>12</v>
      </c>
      <c r="C197" t="str">
        <f t="shared" si="63"/>
        <v>90-99%</v>
      </c>
      <c r="D197">
        <v>417</v>
      </c>
      <c r="E197">
        <v>649</v>
      </c>
      <c r="F197">
        <v>860</v>
      </c>
      <c r="G197">
        <v>1303</v>
      </c>
      <c r="H197">
        <v>1034</v>
      </c>
      <c r="I197" s="54">
        <f t="shared" si="64"/>
        <v>4263</v>
      </c>
      <c r="J197" s="17">
        <v>398</v>
      </c>
      <c r="K197" s="15">
        <f>SUM(J197/D197)</f>
        <v>0.95443645083932849</v>
      </c>
      <c r="L197" s="8">
        <v>623</v>
      </c>
      <c r="M197" s="15">
        <f>SUM(L197/E197)</f>
        <v>0.95993836671802768</v>
      </c>
      <c r="N197" s="8">
        <v>846</v>
      </c>
      <c r="O197" s="15">
        <f>SUM(N197/F197)</f>
        <v>0.98372093023255813</v>
      </c>
      <c r="P197" s="8">
        <v>1278</v>
      </c>
      <c r="Q197" s="15">
        <f>SUM(P197/G197)</f>
        <v>0.98081350729086725</v>
      </c>
      <c r="R197" s="8">
        <v>1034</v>
      </c>
      <c r="S197" s="15">
        <f>SUM(R197/H197)</f>
        <v>1</v>
      </c>
      <c r="T197" s="52">
        <f t="shared" si="65"/>
        <v>4179</v>
      </c>
      <c r="U197" s="64">
        <f t="shared" si="66"/>
        <v>0.98029556650246308</v>
      </c>
      <c r="V197" s="67"/>
    </row>
    <row r="198" spans="1:22" ht="45.75" thickBot="1" x14ac:dyDescent="0.3">
      <c r="A198" s="1" t="s">
        <v>94</v>
      </c>
      <c r="B198" s="5" t="s">
        <v>12</v>
      </c>
      <c r="C198" t="str">
        <f t="shared" si="63"/>
        <v>90-99%</v>
      </c>
      <c r="D198" s="10"/>
      <c r="E198" s="10"/>
      <c r="F198" s="10"/>
      <c r="G198" s="10"/>
      <c r="H198">
        <v>993</v>
      </c>
      <c r="I198" s="54">
        <f t="shared" si="64"/>
        <v>993</v>
      </c>
      <c r="J198" s="10"/>
      <c r="K198" s="16"/>
      <c r="L198" s="12"/>
      <c r="M198" s="16"/>
      <c r="N198" s="12"/>
      <c r="O198" s="16"/>
      <c r="P198" s="12"/>
      <c r="Q198" s="16"/>
      <c r="R198" s="8">
        <v>974</v>
      </c>
      <c r="S198" s="15">
        <f>SUM(R198/H198)</f>
        <v>0.98086606243705943</v>
      </c>
      <c r="T198" s="52">
        <f t="shared" si="65"/>
        <v>974</v>
      </c>
      <c r="U198" s="64">
        <f t="shared" si="66"/>
        <v>0.98086606243705943</v>
      </c>
      <c r="V198" s="67"/>
    </row>
    <row r="199" spans="1:22" ht="30.75" thickBot="1" x14ac:dyDescent="0.3">
      <c r="A199" s="1" t="s">
        <v>108</v>
      </c>
      <c r="B199" s="5" t="s">
        <v>12</v>
      </c>
      <c r="C199" t="str">
        <f t="shared" si="63"/>
        <v>90-99%</v>
      </c>
      <c r="D199">
        <v>3864</v>
      </c>
      <c r="E199">
        <v>3432</v>
      </c>
      <c r="F199" s="4">
        <v>3438</v>
      </c>
      <c r="G199" s="4">
        <v>5181</v>
      </c>
      <c r="H199" s="4">
        <v>3225</v>
      </c>
      <c r="I199" s="54">
        <f t="shared" si="64"/>
        <v>19140</v>
      </c>
      <c r="J199">
        <v>3833</v>
      </c>
      <c r="K199" s="15">
        <f>SUM(J199/D199)</f>
        <v>0.99197722567287783</v>
      </c>
      <c r="L199" s="8">
        <v>3316</v>
      </c>
      <c r="M199" s="15">
        <f>SUM(L199/E199)</f>
        <v>0.96620046620046618</v>
      </c>
      <c r="N199" s="8">
        <v>3340</v>
      </c>
      <c r="O199" s="15">
        <f>SUM(N199/F199)</f>
        <v>0.97149505526468882</v>
      </c>
      <c r="P199" s="8">
        <v>5116</v>
      </c>
      <c r="Q199" s="15">
        <f>SUM(P199/G199)</f>
        <v>0.98745415942868175</v>
      </c>
      <c r="R199" s="8">
        <v>3185</v>
      </c>
      <c r="S199" s="15">
        <f>SUM(R199/H199)</f>
        <v>0.9875968992248062</v>
      </c>
      <c r="T199" s="52">
        <f t="shared" si="65"/>
        <v>18790</v>
      </c>
      <c r="U199" s="64">
        <f t="shared" si="66"/>
        <v>0.98171368861024033</v>
      </c>
      <c r="V199" s="67"/>
    </row>
    <row r="200" spans="1:22" ht="15.75" thickBot="1" x14ac:dyDescent="0.3">
      <c r="A200" s="1" t="s">
        <v>40</v>
      </c>
      <c r="B200" s="5" t="s">
        <v>12</v>
      </c>
      <c r="C200" t="str">
        <f t="shared" si="63"/>
        <v>90-99%</v>
      </c>
      <c r="D200" s="10"/>
      <c r="E200">
        <v>15390</v>
      </c>
      <c r="F200">
        <v>16105</v>
      </c>
      <c r="G200">
        <v>16570</v>
      </c>
      <c r="H200">
        <v>17998</v>
      </c>
      <c r="I200" s="54">
        <f t="shared" si="64"/>
        <v>66063</v>
      </c>
      <c r="J200" s="10"/>
      <c r="K200" s="16"/>
      <c r="L200" s="8">
        <f>M200*E200</f>
        <v>15390</v>
      </c>
      <c r="M200" s="15">
        <v>1</v>
      </c>
      <c r="N200" s="8">
        <f>O200*F200</f>
        <v>15943.95</v>
      </c>
      <c r="O200" s="15">
        <v>0.99</v>
      </c>
      <c r="P200" s="8">
        <f>Q200*G200</f>
        <v>15907.199999999999</v>
      </c>
      <c r="Q200" s="15">
        <v>0.96</v>
      </c>
      <c r="R200" s="8">
        <f>S200*H200</f>
        <v>17818.02</v>
      </c>
      <c r="S200" s="15">
        <v>0.99</v>
      </c>
      <c r="T200" s="85">
        <f t="shared" si="65"/>
        <v>65059.17</v>
      </c>
      <c r="U200" s="64">
        <f t="shared" si="66"/>
        <v>0.98480495890286546</v>
      </c>
      <c r="V200" s="67"/>
    </row>
    <row r="201" spans="1:22" ht="30.75" thickBot="1" x14ac:dyDescent="0.3">
      <c r="A201" s="1" t="s">
        <v>72</v>
      </c>
      <c r="B201" s="5" t="s">
        <v>12</v>
      </c>
      <c r="C201" t="str">
        <f t="shared" si="63"/>
        <v>90-99%</v>
      </c>
      <c r="D201">
        <v>20812</v>
      </c>
      <c r="E201">
        <v>23937</v>
      </c>
      <c r="F201">
        <v>21182</v>
      </c>
      <c r="G201">
        <v>31142</v>
      </c>
      <c r="H201">
        <v>20100</v>
      </c>
      <c r="I201" s="54">
        <f t="shared" si="64"/>
        <v>117173</v>
      </c>
      <c r="J201" s="17">
        <v>20423</v>
      </c>
      <c r="K201" s="15">
        <f>SUM(J201/D201)</f>
        <v>0.98130886027291941</v>
      </c>
      <c r="L201" s="8">
        <v>23751</v>
      </c>
      <c r="M201" s="15">
        <f>SUM(L201/E201)</f>
        <v>0.99222960270710614</v>
      </c>
      <c r="N201" s="8">
        <v>20864</v>
      </c>
      <c r="O201" s="15">
        <f>SUM(N201/F201)</f>
        <v>0.98498725332829762</v>
      </c>
      <c r="P201" s="8">
        <v>30597</v>
      </c>
      <c r="Q201" s="15">
        <f>SUM(P201/G201)</f>
        <v>0.98249951833536708</v>
      </c>
      <c r="R201" s="8">
        <v>20062</v>
      </c>
      <c r="S201" s="15">
        <f>SUM(R201/H201)</f>
        <v>0.99810945273631846</v>
      </c>
      <c r="T201" s="52">
        <f t="shared" si="65"/>
        <v>115697</v>
      </c>
      <c r="U201" s="64">
        <f t="shared" si="66"/>
        <v>0.98740324136106439</v>
      </c>
      <c r="V201" s="67"/>
    </row>
    <row r="202" spans="1:22" ht="30.75" thickBot="1" x14ac:dyDescent="0.3">
      <c r="A202" s="1" t="s">
        <v>219</v>
      </c>
      <c r="B202" s="5" t="s">
        <v>12</v>
      </c>
      <c r="C202" t="str">
        <f t="shared" si="63"/>
        <v>90-99%</v>
      </c>
      <c r="D202" s="10"/>
      <c r="E202">
        <v>3324</v>
      </c>
      <c r="F202">
        <v>3213</v>
      </c>
      <c r="G202">
        <v>2808</v>
      </c>
      <c r="H202">
        <v>4390</v>
      </c>
      <c r="I202" s="54">
        <f t="shared" si="64"/>
        <v>13735</v>
      </c>
      <c r="J202" s="10"/>
      <c r="K202" s="16"/>
      <c r="L202" s="12"/>
      <c r="M202" s="16"/>
      <c r="N202" s="12"/>
      <c r="O202" s="16"/>
      <c r="P202" s="12"/>
      <c r="Q202" s="16"/>
      <c r="R202" s="14">
        <f>S202*H202</f>
        <v>4350.49</v>
      </c>
      <c r="S202" s="15">
        <v>0.99099999999999999</v>
      </c>
      <c r="T202" s="85">
        <f t="shared" si="65"/>
        <v>4350.49</v>
      </c>
      <c r="U202" s="64">
        <v>0.99</v>
      </c>
      <c r="V202" s="67"/>
    </row>
    <row r="203" spans="1:22" ht="15.75" thickBot="1" x14ac:dyDescent="0.3">
      <c r="A203" s="1"/>
      <c r="B203" s="5"/>
      <c r="D203" s="10"/>
      <c r="I203" s="54"/>
      <c r="J203" s="10"/>
      <c r="K203" s="16"/>
      <c r="L203" s="8"/>
      <c r="M203" s="15"/>
      <c r="N203" s="8"/>
      <c r="O203" s="15"/>
      <c r="P203" s="8"/>
      <c r="Q203" s="15"/>
      <c r="R203" s="8"/>
      <c r="S203" s="15"/>
      <c r="T203" s="52"/>
      <c r="U203" s="64"/>
      <c r="V203" s="67"/>
    </row>
    <row r="204" spans="1:22" ht="30.75" thickBot="1" x14ac:dyDescent="0.3">
      <c r="A204" s="1" t="s">
        <v>181</v>
      </c>
      <c r="B204" s="5" t="s">
        <v>12</v>
      </c>
      <c r="C204" t="str">
        <f t="shared" ref="C204:C214" si="67">IF(IFERROR(U204, 0) &gt; 0, IF(U204&lt;75%,"&lt;75%",IF(U204&lt;90%,"75-90%",IF(U204&lt;100%,"90-99%","100%"))), "")</f>
        <v>90-99%</v>
      </c>
      <c r="D204">
        <v>12385</v>
      </c>
      <c r="E204">
        <v>10893</v>
      </c>
      <c r="F204">
        <v>5067</v>
      </c>
      <c r="G204">
        <v>6072</v>
      </c>
      <c r="H204">
        <v>3203</v>
      </c>
      <c r="I204" s="54">
        <f t="shared" ref="I204:I211" si="68">SUM(D204:H204)</f>
        <v>37620</v>
      </c>
      <c r="J204" s="17">
        <v>12380</v>
      </c>
      <c r="K204" s="15">
        <f>SUM(J204/D204)</f>
        <v>0.99959628582963267</v>
      </c>
      <c r="L204" s="8">
        <v>10876</v>
      </c>
      <c r="M204" s="15">
        <f>SUM(L204/E204)</f>
        <v>0.9984393647296429</v>
      </c>
      <c r="N204" s="8">
        <v>5067</v>
      </c>
      <c r="O204" s="15">
        <f>SUM(N204/F204)</f>
        <v>1</v>
      </c>
      <c r="P204" s="8">
        <v>6043</v>
      </c>
      <c r="Q204" s="15">
        <f>SUM(P204/G204)</f>
        <v>0.9952239789196311</v>
      </c>
      <c r="R204" s="8">
        <v>3159</v>
      </c>
      <c r="S204" s="15">
        <f>SUM(R204/H204)</f>
        <v>0.98626287855135808</v>
      </c>
      <c r="T204" s="52">
        <f>SUM(J204+L204+N204+P204+R204)</f>
        <v>37525</v>
      </c>
      <c r="U204" s="64">
        <f>SUM(T204/I204)</f>
        <v>0.99747474747474751</v>
      </c>
      <c r="V204" s="67"/>
    </row>
    <row r="205" spans="1:22" ht="30.75" thickBot="1" x14ac:dyDescent="0.3">
      <c r="A205" s="1" t="s">
        <v>227</v>
      </c>
      <c r="B205" s="5" t="s">
        <v>12</v>
      </c>
      <c r="C205" t="str">
        <f t="shared" si="67"/>
        <v>90-99%</v>
      </c>
      <c r="D205">
        <v>32000</v>
      </c>
      <c r="E205">
        <v>26000</v>
      </c>
      <c r="F205">
        <v>29000</v>
      </c>
      <c r="G205">
        <v>27000</v>
      </c>
      <c r="H205">
        <v>25500</v>
      </c>
      <c r="I205" s="54">
        <f t="shared" si="68"/>
        <v>139500</v>
      </c>
      <c r="J205">
        <f>K205*D205</f>
        <v>32000</v>
      </c>
      <c r="K205" s="15">
        <v>1</v>
      </c>
      <c r="L205">
        <f>M205*E205</f>
        <v>26000</v>
      </c>
      <c r="M205" s="15">
        <v>1</v>
      </c>
      <c r="N205">
        <f>O205*F205</f>
        <v>29000</v>
      </c>
      <c r="O205" s="15">
        <v>1</v>
      </c>
      <c r="P205">
        <f>Q205*G205</f>
        <v>27000</v>
      </c>
      <c r="Q205" s="15">
        <v>1</v>
      </c>
      <c r="R205">
        <f>S205*H205</f>
        <v>25500</v>
      </c>
      <c r="S205" s="15">
        <v>1</v>
      </c>
      <c r="T205" s="52">
        <v>139500</v>
      </c>
      <c r="U205" s="64">
        <v>0.999</v>
      </c>
      <c r="V205" s="67"/>
    </row>
    <row r="206" spans="1:22" ht="30.75" thickBot="1" x14ac:dyDescent="0.3">
      <c r="A206" s="1" t="s">
        <v>117</v>
      </c>
      <c r="B206" s="5" t="s">
        <v>12</v>
      </c>
      <c r="C206" t="str">
        <f t="shared" si="67"/>
        <v>100%</v>
      </c>
      <c r="D206">
        <v>282</v>
      </c>
      <c r="E206">
        <v>1402</v>
      </c>
      <c r="F206">
        <v>1643</v>
      </c>
      <c r="G206">
        <v>1769</v>
      </c>
      <c r="H206">
        <v>1881</v>
      </c>
      <c r="I206" s="54">
        <f t="shared" si="68"/>
        <v>6977</v>
      </c>
      <c r="J206">
        <f>K206*D206</f>
        <v>282</v>
      </c>
      <c r="K206" s="15">
        <v>1</v>
      </c>
      <c r="L206">
        <f>M206*E206</f>
        <v>1402</v>
      </c>
      <c r="M206" s="15">
        <v>1</v>
      </c>
      <c r="N206">
        <f>O206*F206</f>
        <v>1643</v>
      </c>
      <c r="O206" s="15">
        <v>1</v>
      </c>
      <c r="P206">
        <f>Q206*G206</f>
        <v>1769</v>
      </c>
      <c r="Q206" s="15">
        <v>1</v>
      </c>
      <c r="R206">
        <f>S206*H206</f>
        <v>1881</v>
      </c>
      <c r="S206" s="15">
        <v>1</v>
      </c>
      <c r="T206" s="52">
        <f t="shared" ref="T206:T212" si="69">SUM(J206+L206+N206+P206+R206)</f>
        <v>6977</v>
      </c>
      <c r="U206" s="64">
        <v>1</v>
      </c>
      <c r="V206" s="67"/>
    </row>
    <row r="207" spans="1:22" ht="30.75" thickBot="1" x14ac:dyDescent="0.3">
      <c r="A207" s="1" t="s">
        <v>118</v>
      </c>
      <c r="B207" s="5" t="s">
        <v>12</v>
      </c>
      <c r="C207" t="str">
        <f t="shared" si="67"/>
        <v>100%</v>
      </c>
      <c r="D207">
        <v>969</v>
      </c>
      <c r="E207">
        <v>1034</v>
      </c>
      <c r="F207">
        <v>704</v>
      </c>
      <c r="G207">
        <v>972</v>
      </c>
      <c r="H207">
        <v>926</v>
      </c>
      <c r="I207" s="54">
        <f t="shared" si="68"/>
        <v>4605</v>
      </c>
      <c r="J207">
        <v>969</v>
      </c>
      <c r="K207" s="15">
        <f>SUM(J207/D207)</f>
        <v>1</v>
      </c>
      <c r="L207" s="8">
        <v>1034</v>
      </c>
      <c r="M207" s="15">
        <f>SUM(L207/E207)</f>
        <v>1</v>
      </c>
      <c r="N207" s="8">
        <v>704</v>
      </c>
      <c r="O207" s="15">
        <f>SUM(N207/F207)</f>
        <v>1</v>
      </c>
      <c r="P207" s="8">
        <v>972</v>
      </c>
      <c r="Q207" s="15">
        <f>SUM(P207/G207)</f>
        <v>1</v>
      </c>
      <c r="R207" s="8">
        <v>926</v>
      </c>
      <c r="S207" s="15">
        <f>SUM(R207/H207)</f>
        <v>1</v>
      </c>
      <c r="T207" s="52">
        <f t="shared" si="69"/>
        <v>4605</v>
      </c>
      <c r="U207" s="64">
        <f>SUM(T207/I207)</f>
        <v>1</v>
      </c>
      <c r="V207" s="67"/>
    </row>
    <row r="208" spans="1:22" ht="30.75" thickBot="1" x14ac:dyDescent="0.3">
      <c r="A208" s="1" t="s">
        <v>119</v>
      </c>
      <c r="B208" s="5" t="s">
        <v>12</v>
      </c>
      <c r="C208" t="str">
        <f t="shared" si="67"/>
        <v>100%</v>
      </c>
      <c r="D208" s="10"/>
      <c r="E208">
        <v>1601</v>
      </c>
      <c r="F208">
        <v>1795</v>
      </c>
      <c r="G208">
        <v>2202</v>
      </c>
      <c r="H208">
        <v>2306</v>
      </c>
      <c r="I208" s="54">
        <f t="shared" si="68"/>
        <v>7904</v>
      </c>
      <c r="J208" s="10"/>
      <c r="K208" s="16"/>
      <c r="L208">
        <f>M208*E208</f>
        <v>1601</v>
      </c>
      <c r="M208" s="15">
        <v>1</v>
      </c>
      <c r="N208">
        <f>O208*F208</f>
        <v>1795</v>
      </c>
      <c r="O208" s="15">
        <v>1</v>
      </c>
      <c r="P208">
        <f>Q208*G208</f>
        <v>2202</v>
      </c>
      <c r="Q208" s="15">
        <v>1</v>
      </c>
      <c r="R208">
        <f>S208*H208</f>
        <v>2306</v>
      </c>
      <c r="S208" s="15">
        <v>1</v>
      </c>
      <c r="T208" s="52">
        <f t="shared" si="69"/>
        <v>7904</v>
      </c>
      <c r="U208" s="64">
        <v>1</v>
      </c>
      <c r="V208" s="67"/>
    </row>
    <row r="209" spans="1:26" ht="30.75" thickBot="1" x14ac:dyDescent="0.3">
      <c r="A209" s="1" t="s">
        <v>150</v>
      </c>
      <c r="B209" s="5" t="s">
        <v>12</v>
      </c>
      <c r="C209" t="str">
        <f t="shared" si="67"/>
        <v>100%</v>
      </c>
      <c r="D209">
        <v>9148</v>
      </c>
      <c r="E209">
        <v>7966</v>
      </c>
      <c r="F209">
        <v>6611</v>
      </c>
      <c r="G209">
        <v>8198</v>
      </c>
      <c r="H209">
        <v>7335</v>
      </c>
      <c r="I209" s="54">
        <f t="shared" si="68"/>
        <v>39258</v>
      </c>
      <c r="J209">
        <f>K209*D209</f>
        <v>9148</v>
      </c>
      <c r="K209" s="15">
        <v>1</v>
      </c>
      <c r="L209">
        <f>M209*E209</f>
        <v>7966</v>
      </c>
      <c r="M209" s="15">
        <v>1</v>
      </c>
      <c r="N209">
        <f>O209*F209</f>
        <v>6611</v>
      </c>
      <c r="O209" s="15">
        <v>1</v>
      </c>
      <c r="P209">
        <f>Q209*G209</f>
        <v>8198</v>
      </c>
      <c r="Q209" s="15">
        <v>1</v>
      </c>
      <c r="R209">
        <f>S209*H209</f>
        <v>7335</v>
      </c>
      <c r="S209" s="15">
        <v>1</v>
      </c>
      <c r="T209" s="52">
        <f t="shared" si="69"/>
        <v>39258</v>
      </c>
      <c r="U209" s="64">
        <v>1</v>
      </c>
      <c r="V209" s="67"/>
    </row>
    <row r="210" spans="1:26" ht="30.75" thickBot="1" x14ac:dyDescent="0.3">
      <c r="A210" s="1" t="s">
        <v>167</v>
      </c>
      <c r="B210" s="5" t="s">
        <v>12</v>
      </c>
      <c r="C210" t="str">
        <f t="shared" si="67"/>
        <v>100%</v>
      </c>
      <c r="D210" s="4">
        <v>300</v>
      </c>
      <c r="E210" s="4">
        <v>98</v>
      </c>
      <c r="F210" s="4">
        <v>553</v>
      </c>
      <c r="G210" s="4">
        <v>1201</v>
      </c>
      <c r="H210" s="4">
        <v>526</v>
      </c>
      <c r="I210" s="52">
        <f t="shared" si="68"/>
        <v>2678</v>
      </c>
      <c r="J210">
        <f>K210*D210</f>
        <v>300</v>
      </c>
      <c r="K210" s="15">
        <v>1</v>
      </c>
      <c r="L210">
        <f>M210*E210</f>
        <v>98</v>
      </c>
      <c r="M210" s="15">
        <v>1</v>
      </c>
      <c r="N210">
        <f>O210*F210</f>
        <v>553</v>
      </c>
      <c r="O210" s="15">
        <v>1</v>
      </c>
      <c r="P210">
        <f>Q210*G210</f>
        <v>1201</v>
      </c>
      <c r="Q210" s="15">
        <v>1</v>
      </c>
      <c r="R210">
        <f>S210*H210</f>
        <v>526</v>
      </c>
      <c r="S210" s="15">
        <v>1</v>
      </c>
      <c r="T210" s="52">
        <f t="shared" si="69"/>
        <v>2678</v>
      </c>
      <c r="U210" s="64">
        <v>1</v>
      </c>
      <c r="V210" s="67"/>
    </row>
    <row r="211" spans="1:26" ht="30.75" thickBot="1" x14ac:dyDescent="0.3">
      <c r="A211" s="1" t="s">
        <v>176</v>
      </c>
      <c r="B211" s="5" t="s">
        <v>12</v>
      </c>
      <c r="C211" t="str">
        <f t="shared" si="67"/>
        <v>100%</v>
      </c>
      <c r="D211" s="10"/>
      <c r="E211" s="10"/>
      <c r="F211" s="13"/>
      <c r="G211" s="13"/>
      <c r="H211" s="4">
        <v>708</v>
      </c>
      <c r="I211" s="52">
        <f t="shared" si="68"/>
        <v>708</v>
      </c>
      <c r="J211" s="10"/>
      <c r="K211" s="16"/>
      <c r="L211" s="12"/>
      <c r="M211" s="16"/>
      <c r="N211" s="12"/>
      <c r="O211" s="16"/>
      <c r="P211" s="12"/>
      <c r="Q211" s="16"/>
      <c r="R211" s="8">
        <v>708</v>
      </c>
      <c r="S211" s="15">
        <f>SUM(R211/H211)</f>
        <v>1</v>
      </c>
      <c r="T211" s="52">
        <f t="shared" si="69"/>
        <v>708</v>
      </c>
      <c r="U211" s="64">
        <f>SUM(T211/I211)</f>
        <v>1</v>
      </c>
      <c r="V211" s="67"/>
    </row>
    <row r="212" spans="1:26" ht="30.75" thickBot="1" x14ac:dyDescent="0.3">
      <c r="A212" s="1" t="s">
        <v>192</v>
      </c>
      <c r="B212" s="5" t="s">
        <v>12</v>
      </c>
      <c r="C212" t="str">
        <f t="shared" si="67"/>
        <v>100%</v>
      </c>
      <c r="D212" s="10"/>
      <c r="E212">
        <v>222</v>
      </c>
      <c r="F212">
        <v>876</v>
      </c>
      <c r="G212">
        <v>2487</v>
      </c>
      <c r="H212">
        <v>2133</v>
      </c>
      <c r="I212" s="52">
        <v>5718</v>
      </c>
      <c r="J212" s="10"/>
      <c r="K212" s="16"/>
      <c r="L212" s="8">
        <v>222</v>
      </c>
      <c r="M212" s="15">
        <f>SUM(L212/E212)</f>
        <v>1</v>
      </c>
      <c r="N212" s="8">
        <v>876</v>
      </c>
      <c r="O212" s="15">
        <f>SUM(N212/F212)</f>
        <v>1</v>
      </c>
      <c r="P212" s="8">
        <v>2487</v>
      </c>
      <c r="Q212" s="15">
        <f>SUM(P212/G212)</f>
        <v>1</v>
      </c>
      <c r="R212" s="8">
        <v>2133</v>
      </c>
      <c r="S212" s="15">
        <f>SUM(R212/H212)</f>
        <v>1</v>
      </c>
      <c r="T212" s="52">
        <f t="shared" si="69"/>
        <v>5718</v>
      </c>
      <c r="U212" s="64">
        <f>SUM(T212/I212)</f>
        <v>1</v>
      </c>
      <c r="V212" s="67"/>
    </row>
    <row r="213" spans="1:26" ht="30.75" thickBot="1" x14ac:dyDescent="0.3">
      <c r="A213" s="1" t="s">
        <v>215</v>
      </c>
      <c r="B213" s="5" t="s">
        <v>12</v>
      </c>
      <c r="C213" t="str">
        <f t="shared" si="67"/>
        <v>100%</v>
      </c>
      <c r="D213" s="10"/>
      <c r="E213" s="13"/>
      <c r="F213" s="13"/>
      <c r="G213" s="13"/>
      <c r="H213" s="10"/>
      <c r="I213" s="12"/>
      <c r="J213" s="10"/>
      <c r="K213" s="15">
        <v>1</v>
      </c>
      <c r="L213" s="10"/>
      <c r="M213" s="15">
        <v>1</v>
      </c>
      <c r="N213" s="12"/>
      <c r="O213" s="15">
        <v>1</v>
      </c>
      <c r="P213" s="12"/>
      <c r="Q213" s="15">
        <v>1</v>
      </c>
      <c r="R213" s="12"/>
      <c r="S213" s="15">
        <v>1</v>
      </c>
      <c r="T213" s="12"/>
      <c r="U213" s="64">
        <v>1</v>
      </c>
      <c r="V213" s="67"/>
    </row>
    <row r="214" spans="1:26" ht="30" x14ac:dyDescent="0.25">
      <c r="A214" s="19" t="s">
        <v>224</v>
      </c>
      <c r="B214" s="20" t="s">
        <v>12</v>
      </c>
      <c r="C214" s="4" t="str">
        <f t="shared" si="67"/>
        <v>100%</v>
      </c>
      <c r="D214" s="13"/>
      <c r="E214" s="4">
        <v>247</v>
      </c>
      <c r="F214" s="4">
        <v>210</v>
      </c>
      <c r="G214" s="4">
        <v>144</v>
      </c>
      <c r="H214" s="4">
        <v>274</v>
      </c>
      <c r="I214" s="55">
        <f>SUM(D214:H214)</f>
        <v>875</v>
      </c>
      <c r="J214" s="10"/>
      <c r="K214" s="50"/>
      <c r="L214">
        <f>M214*E214</f>
        <v>247</v>
      </c>
      <c r="M214" s="21">
        <v>1</v>
      </c>
      <c r="N214">
        <f>O214*F214</f>
        <v>210</v>
      </c>
      <c r="O214" s="21">
        <v>1</v>
      </c>
      <c r="P214">
        <f>Q214*G214</f>
        <v>144</v>
      </c>
      <c r="Q214" s="21">
        <v>1</v>
      </c>
      <c r="R214">
        <f>S214*H214</f>
        <v>274</v>
      </c>
      <c r="S214" s="21">
        <v>1</v>
      </c>
      <c r="T214" s="55">
        <f>SUM(J214+L214+N214+P214+R214)</f>
        <v>875</v>
      </c>
      <c r="U214" s="65">
        <v>1</v>
      </c>
      <c r="V214" s="67"/>
    </row>
    <row r="215" spans="1:26" s="29" customFormat="1" ht="15.75" thickBot="1" x14ac:dyDescent="0.3">
      <c r="A215" s="28" t="s">
        <v>8</v>
      </c>
      <c r="B215" s="28">
        <f>COUNTIF(B1:B214, "Y")</f>
        <v>131</v>
      </c>
      <c r="C215" s="29">
        <f>211 - COUNTIF(C3:C214, "")</f>
        <v>61</v>
      </c>
      <c r="D215" s="29">
        <f>SUM(D130:D214)</f>
        <v>308910</v>
      </c>
      <c r="E215" s="29">
        <f t="shared" ref="E215:H215" si="70">SUM(E130:E214)</f>
        <v>405121</v>
      </c>
      <c r="F215" s="29">
        <f t="shared" si="70"/>
        <v>416771</v>
      </c>
      <c r="G215" s="29">
        <f t="shared" si="70"/>
        <v>634728</v>
      </c>
      <c r="H215" s="29">
        <f t="shared" si="70"/>
        <v>583944</v>
      </c>
      <c r="I215" s="56">
        <f>SUM(D215:H215)</f>
        <v>2349474</v>
      </c>
      <c r="J215" s="29">
        <f>SUM(J130:J214)</f>
        <v>262691.89199999999</v>
      </c>
      <c r="K215" s="30">
        <f>SUM(J215/D215)</f>
        <v>0.8503832572593959</v>
      </c>
      <c r="L215" s="29">
        <f>SUM(L130:L214)</f>
        <v>347682.24</v>
      </c>
      <c r="M215" s="30">
        <f>SUM(L215/E215)</f>
        <v>0.85821826071716845</v>
      </c>
      <c r="N215" s="29">
        <f>SUM(N130:N214)</f>
        <v>358873.511</v>
      </c>
      <c r="O215" s="30">
        <f>SUM(N215/F215)</f>
        <v>0.86108081176473406</v>
      </c>
      <c r="P215" s="29">
        <f>SUM(P130:P214)</f>
        <v>509942.12700000004</v>
      </c>
      <c r="Q215" s="30">
        <f>SUM(P215/G215)</f>
        <v>0.80340260237456051</v>
      </c>
      <c r="R215" s="29">
        <f>SUM(R130:R214)</f>
        <v>508500.0318</v>
      </c>
      <c r="S215" s="30">
        <f>SUM(R215/H215)</f>
        <v>0.87080273416628995</v>
      </c>
      <c r="T215" s="56">
        <f>SUM(J215+L215+N215+P215+R215)</f>
        <v>1987689.8018</v>
      </c>
      <c r="U215" s="58">
        <f>SUM(T215/I215)</f>
        <v>0.84601481088958641</v>
      </c>
      <c r="V215" s="67"/>
      <c r="W215"/>
      <c r="X215"/>
      <c r="Y215"/>
      <c r="Z215"/>
    </row>
    <row r="216" spans="1:26" ht="15.75" thickBot="1" x14ac:dyDescent="0.3">
      <c r="B216" t="s">
        <v>241</v>
      </c>
      <c r="D216" s="22">
        <v>1</v>
      </c>
      <c r="E216" s="22">
        <f>E215/D215</f>
        <v>1.311453174063643</v>
      </c>
      <c r="F216" s="22">
        <f>F215/D215</f>
        <v>1.3491664238775047</v>
      </c>
      <c r="G216" s="22">
        <f>G215/D215</f>
        <v>2.0547343886568905</v>
      </c>
      <c r="H216" s="22">
        <f>H215/D215</f>
        <v>1.8903369913567059</v>
      </c>
    </row>
    <row r="217" spans="1:26" ht="15.75" thickBot="1" x14ac:dyDescent="0.3">
      <c r="A217" s="2"/>
      <c r="B217" s="6"/>
      <c r="C217" s="6"/>
      <c r="I217" s="8"/>
      <c r="K217" s="15"/>
      <c r="L217" s="8"/>
      <c r="M217" s="15"/>
      <c r="N217" s="8"/>
      <c r="O217" s="15"/>
      <c r="P217" s="8"/>
      <c r="Q217" s="15"/>
      <c r="R217" s="8"/>
      <c r="S217" s="15"/>
      <c r="T217" s="8"/>
      <c r="U217" s="15"/>
    </row>
    <row r="218" spans="1:26" ht="72.75" customHeight="1" thickBot="1" x14ac:dyDescent="0.3">
      <c r="A218" s="1"/>
      <c r="B218" s="8"/>
      <c r="C218" s="8"/>
      <c r="E218" s="68" t="s">
        <v>229</v>
      </c>
      <c r="F218" s="69" t="s">
        <v>238</v>
      </c>
      <c r="G218" s="70" t="s">
        <v>230</v>
      </c>
      <c r="O218" s="15"/>
      <c r="P218" s="8"/>
      <c r="Q218" s="15"/>
      <c r="R218" s="8"/>
      <c r="S218" s="15"/>
      <c r="T218" s="8"/>
      <c r="U218" s="15"/>
    </row>
    <row r="219" spans="1:26" ht="15.75" thickBot="1" x14ac:dyDescent="0.3">
      <c r="A219" s="1"/>
      <c r="B219" s="8"/>
      <c r="C219" s="8"/>
      <c r="E219" s="71" t="s">
        <v>231</v>
      </c>
      <c r="F219" s="72">
        <f>C215-(F220+F221+F222)</f>
        <v>17</v>
      </c>
      <c r="G219" s="73">
        <f>F219/F223</f>
        <v>0.27868852459016391</v>
      </c>
      <c r="I219" s="8"/>
      <c r="K219" s="15"/>
      <c r="L219" s="8"/>
      <c r="M219" s="15"/>
      <c r="N219" s="8"/>
      <c r="O219" s="15"/>
      <c r="P219" s="8"/>
      <c r="Q219" s="15"/>
      <c r="R219" s="8"/>
      <c r="S219" s="15"/>
      <c r="T219" s="8"/>
      <c r="U219" s="15"/>
    </row>
    <row r="220" spans="1:26" ht="15.75" thickBot="1" x14ac:dyDescent="0.3">
      <c r="A220" s="1"/>
      <c r="B220" s="8"/>
      <c r="C220" s="8"/>
      <c r="E220" s="71" t="s">
        <v>232</v>
      </c>
      <c r="F220" s="74">
        <f>COUNTIF(C1:C214, "75-90%")</f>
        <v>15</v>
      </c>
      <c r="G220" s="73">
        <f>F220/F223</f>
        <v>0.24590163934426229</v>
      </c>
      <c r="I220" s="8"/>
      <c r="K220" s="15"/>
      <c r="L220" s="8"/>
      <c r="M220" s="15"/>
      <c r="N220" s="8"/>
      <c r="O220" s="15"/>
      <c r="P220" s="8"/>
      <c r="Q220" s="15"/>
      <c r="R220" s="8"/>
      <c r="S220" s="15"/>
      <c r="T220" s="8"/>
      <c r="U220" s="15"/>
    </row>
    <row r="221" spans="1:26" ht="15.75" thickBot="1" x14ac:dyDescent="0.3">
      <c r="A221" s="83" t="s">
        <v>239</v>
      </c>
      <c r="B221" s="8"/>
      <c r="C221" s="8"/>
      <c r="E221" s="75" t="s">
        <v>233</v>
      </c>
      <c r="F221" s="76">
        <f>COUNTIF(C1:C214, "90-99%")</f>
        <v>20</v>
      </c>
      <c r="G221" s="73">
        <f>F221/F223</f>
        <v>0.32786885245901637</v>
      </c>
      <c r="I221" s="8"/>
      <c r="K221" s="15"/>
      <c r="L221" s="8"/>
      <c r="M221" s="15"/>
      <c r="N221" s="8"/>
      <c r="O221" s="15"/>
      <c r="P221" s="8"/>
      <c r="Q221" s="15"/>
      <c r="R221" s="8"/>
      <c r="S221" s="15"/>
      <c r="T221" s="8"/>
      <c r="U221" s="15"/>
    </row>
    <row r="222" spans="1:26" ht="15.75" thickBot="1" x14ac:dyDescent="0.3">
      <c r="A222" s="84" t="s">
        <v>240</v>
      </c>
      <c r="B222" s="8"/>
      <c r="C222" s="8"/>
      <c r="E222" s="80">
        <v>1</v>
      </c>
      <c r="F222" s="81">
        <f>COUNTIF(C1:C214, "100%")</f>
        <v>9</v>
      </c>
      <c r="G222" s="82">
        <f>F222/F223</f>
        <v>0.14754098360655737</v>
      </c>
      <c r="I222" s="8"/>
      <c r="K222" s="15"/>
      <c r="L222" s="8"/>
      <c r="M222" s="15"/>
      <c r="N222" s="8"/>
      <c r="O222" s="15"/>
      <c r="P222" s="8"/>
      <c r="Q222" s="15"/>
      <c r="R222" s="8"/>
      <c r="S222" s="15"/>
      <c r="T222" s="8"/>
      <c r="U222" s="15"/>
    </row>
    <row r="223" spans="1:26" x14ac:dyDescent="0.25">
      <c r="B223" s="8"/>
      <c r="C223" s="8"/>
      <c r="E223" s="77" t="s">
        <v>8</v>
      </c>
      <c r="F223" s="78">
        <f>C215</f>
        <v>61</v>
      </c>
      <c r="G223" s="79">
        <f>F223/F223</f>
        <v>1</v>
      </c>
    </row>
  </sheetData>
  <mergeCells count="2">
    <mergeCell ref="D1:H1"/>
    <mergeCell ref="J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B0FC0-8970-43B3-B145-C8A579CC0591}">
  <dimension ref="A1:Z23"/>
  <sheetViews>
    <sheetView workbookViewId="0">
      <selection activeCell="E21" sqref="E21"/>
    </sheetView>
  </sheetViews>
  <sheetFormatPr defaultRowHeight="15" x14ac:dyDescent="0.25"/>
  <cols>
    <col min="1" max="1" width="17.5703125" customWidth="1"/>
    <col min="20" max="20" width="9.5703125" bestFit="1" customWidth="1"/>
  </cols>
  <sheetData>
    <row r="1" spans="1:26" ht="63.75" customHeight="1" thickBot="1" x14ac:dyDescent="0.3">
      <c r="A1" s="45"/>
      <c r="B1" s="47"/>
      <c r="C1" s="47"/>
      <c r="D1" s="103" t="s">
        <v>242</v>
      </c>
      <c r="E1" s="103"/>
      <c r="F1" s="103"/>
      <c r="G1" s="103"/>
      <c r="H1" s="103"/>
      <c r="I1" s="46"/>
      <c r="J1" s="102" t="s">
        <v>243</v>
      </c>
      <c r="K1" s="102"/>
      <c r="L1" s="102"/>
      <c r="M1" s="102"/>
      <c r="N1" s="102"/>
      <c r="O1" s="102"/>
      <c r="P1" s="102"/>
      <c r="Q1" s="102"/>
      <c r="R1" s="102"/>
      <c r="S1" s="48"/>
      <c r="T1" s="46"/>
      <c r="U1" s="59"/>
    </row>
    <row r="2" spans="1:26" ht="78" thickBot="1" x14ac:dyDescent="0.3">
      <c r="A2" s="38" t="s">
        <v>0</v>
      </c>
      <c r="B2" s="39" t="s">
        <v>1</v>
      </c>
      <c r="C2" s="39" t="s">
        <v>2</v>
      </c>
      <c r="D2" s="40" t="s">
        <v>3</v>
      </c>
      <c r="E2" s="41" t="s">
        <v>4</v>
      </c>
      <c r="F2" s="42" t="s">
        <v>5</v>
      </c>
      <c r="G2" s="41" t="s">
        <v>6</v>
      </c>
      <c r="H2" s="41" t="s">
        <v>7</v>
      </c>
      <c r="I2" s="43" t="s">
        <v>8</v>
      </c>
      <c r="J2" s="40" t="s">
        <v>3</v>
      </c>
      <c r="K2" s="40" t="s">
        <v>9</v>
      </c>
      <c r="L2" s="41" t="s">
        <v>4</v>
      </c>
      <c r="M2" s="41" t="s">
        <v>9</v>
      </c>
      <c r="N2" s="42" t="s">
        <v>5</v>
      </c>
      <c r="O2" s="41" t="s">
        <v>9</v>
      </c>
      <c r="P2" s="41" t="s">
        <v>6</v>
      </c>
      <c r="Q2" s="44" t="s">
        <v>9</v>
      </c>
      <c r="R2" s="41" t="s">
        <v>7</v>
      </c>
      <c r="S2" s="44" t="s">
        <v>9</v>
      </c>
      <c r="T2" s="43" t="s">
        <v>8</v>
      </c>
      <c r="U2" s="43" t="s">
        <v>10</v>
      </c>
      <c r="V2" s="67"/>
    </row>
    <row r="3" spans="1:26" ht="30.75" thickBot="1" x14ac:dyDescent="0.3">
      <c r="A3" s="1" t="s">
        <v>157</v>
      </c>
      <c r="B3" s="5" t="s">
        <v>12</v>
      </c>
      <c r="C3" t="s">
        <v>234</v>
      </c>
      <c r="D3">
        <v>251</v>
      </c>
      <c r="E3">
        <v>421</v>
      </c>
      <c r="F3">
        <v>491</v>
      </c>
      <c r="G3">
        <v>823</v>
      </c>
      <c r="H3">
        <v>231</v>
      </c>
      <c r="I3" s="52">
        <v>2217</v>
      </c>
      <c r="J3">
        <v>106</v>
      </c>
      <c r="K3" s="15">
        <v>0.42231075697211157</v>
      </c>
      <c r="L3" s="8">
        <v>172</v>
      </c>
      <c r="M3" s="15">
        <v>0.40855106888361042</v>
      </c>
      <c r="N3" s="8">
        <v>136</v>
      </c>
      <c r="O3" s="15">
        <v>0.27698574338085541</v>
      </c>
      <c r="P3" s="8">
        <v>102</v>
      </c>
      <c r="Q3" s="15">
        <v>0.12393681652490887</v>
      </c>
      <c r="R3" s="8">
        <v>71</v>
      </c>
      <c r="S3" s="15">
        <v>0.30735930735930733</v>
      </c>
      <c r="T3" s="52">
        <v>587</v>
      </c>
      <c r="U3" s="64">
        <v>0.2647722147045557</v>
      </c>
      <c r="V3" s="67"/>
    </row>
    <row r="4" spans="1:26" ht="30.75" thickBot="1" x14ac:dyDescent="0.3">
      <c r="A4" s="1" t="s">
        <v>168</v>
      </c>
      <c r="B4" s="5" t="s">
        <v>12</v>
      </c>
      <c r="C4" t="s">
        <v>234</v>
      </c>
      <c r="D4" s="4">
        <v>16754</v>
      </c>
      <c r="E4" s="4">
        <v>18071</v>
      </c>
      <c r="F4" s="4">
        <v>18898</v>
      </c>
      <c r="G4" s="4">
        <v>21269</v>
      </c>
      <c r="H4" s="4">
        <v>20263</v>
      </c>
      <c r="I4" s="52">
        <v>95255</v>
      </c>
      <c r="J4">
        <v>8775</v>
      </c>
      <c r="K4" s="15">
        <v>0.52375552106959533</v>
      </c>
      <c r="L4" s="8">
        <v>7008</v>
      </c>
      <c r="M4" s="15">
        <v>0.38780366332798405</v>
      </c>
      <c r="N4" s="8">
        <v>6960</v>
      </c>
      <c r="O4" s="15">
        <v>0.3682929410519632</v>
      </c>
      <c r="P4" s="8">
        <v>5514</v>
      </c>
      <c r="Q4" s="15">
        <v>0.25925055244722367</v>
      </c>
      <c r="R4" s="8">
        <v>4153</v>
      </c>
      <c r="S4" s="15">
        <v>0.20495484380397769</v>
      </c>
      <c r="T4" s="52">
        <v>32410</v>
      </c>
      <c r="U4" s="64">
        <v>0.34024460658233163</v>
      </c>
      <c r="V4" s="67"/>
    </row>
    <row r="5" spans="1:26" ht="30.75" thickBot="1" x14ac:dyDescent="0.3">
      <c r="A5" s="1" t="s">
        <v>187</v>
      </c>
      <c r="B5" s="5" t="s">
        <v>12</v>
      </c>
      <c r="C5" t="s">
        <v>234</v>
      </c>
      <c r="D5">
        <v>759</v>
      </c>
      <c r="E5">
        <v>2238</v>
      </c>
      <c r="F5">
        <v>1943</v>
      </c>
      <c r="G5">
        <v>1624</v>
      </c>
      <c r="H5">
        <v>1429</v>
      </c>
      <c r="I5" s="52">
        <v>7993</v>
      </c>
      <c r="J5" s="17">
        <v>660</v>
      </c>
      <c r="K5" s="15">
        <v>0.86956521739130432</v>
      </c>
      <c r="L5" s="8">
        <v>1602</v>
      </c>
      <c r="M5" s="15">
        <v>0.71581769436997322</v>
      </c>
      <c r="N5" s="8">
        <v>1239</v>
      </c>
      <c r="O5" s="15">
        <v>0.63767370046320127</v>
      </c>
      <c r="P5" s="8">
        <v>979</v>
      </c>
      <c r="Q5" s="15">
        <v>0.60283251231527091</v>
      </c>
      <c r="R5" s="8">
        <v>909</v>
      </c>
      <c r="S5" s="15">
        <v>0.63610916724982502</v>
      </c>
      <c r="T5" s="52">
        <v>5389</v>
      </c>
      <c r="U5" s="64">
        <v>0.67421493807081201</v>
      </c>
      <c r="V5" s="67"/>
    </row>
    <row r="6" spans="1:26" ht="30.75" thickBot="1" x14ac:dyDescent="0.3">
      <c r="A6" s="1" t="s">
        <v>220</v>
      </c>
      <c r="B6" s="5" t="s">
        <v>12</v>
      </c>
      <c r="C6" t="s">
        <v>234</v>
      </c>
      <c r="D6" s="10"/>
      <c r="E6" s="10"/>
      <c r="F6">
        <v>1147</v>
      </c>
      <c r="G6">
        <v>2327</v>
      </c>
      <c r="H6">
        <v>1860</v>
      </c>
      <c r="I6" s="52">
        <v>5334</v>
      </c>
      <c r="J6" s="10"/>
      <c r="K6" s="12"/>
      <c r="L6" s="12"/>
      <c r="M6" s="12"/>
      <c r="N6" s="8">
        <v>520</v>
      </c>
      <c r="O6" s="15">
        <v>0.45335658238884047</v>
      </c>
      <c r="P6" s="8">
        <v>1578</v>
      </c>
      <c r="Q6" s="15">
        <v>0.6781263429308122</v>
      </c>
      <c r="R6" s="8">
        <v>1770</v>
      </c>
      <c r="S6" s="15">
        <v>0.95161290322580649</v>
      </c>
      <c r="T6" s="52">
        <v>3868</v>
      </c>
      <c r="U6" s="64">
        <v>0.72515935508061491</v>
      </c>
      <c r="V6" s="67"/>
    </row>
    <row r="7" spans="1:26" ht="30.75" thickBot="1" x14ac:dyDescent="0.3">
      <c r="A7" s="1" t="s">
        <v>160</v>
      </c>
      <c r="B7" s="5" t="s">
        <v>12</v>
      </c>
      <c r="C7" t="s">
        <v>235</v>
      </c>
      <c r="D7">
        <v>15437</v>
      </c>
      <c r="E7">
        <v>15957</v>
      </c>
      <c r="F7">
        <v>10937</v>
      </c>
      <c r="G7">
        <v>14705</v>
      </c>
      <c r="H7">
        <v>10764</v>
      </c>
      <c r="I7" s="52">
        <v>67800</v>
      </c>
      <c r="J7" s="14">
        <v>12040.86</v>
      </c>
      <c r="K7" s="15">
        <v>0.78</v>
      </c>
      <c r="L7" s="23">
        <v>9414.6299999999992</v>
      </c>
      <c r="M7" s="15">
        <v>0.59</v>
      </c>
      <c r="N7" s="23">
        <v>9187.08</v>
      </c>
      <c r="O7" s="15">
        <v>0.84</v>
      </c>
      <c r="P7" s="23">
        <v>11175.8</v>
      </c>
      <c r="Q7" s="15">
        <v>0.76</v>
      </c>
      <c r="R7" s="23">
        <v>9041.76</v>
      </c>
      <c r="S7" s="15">
        <v>0.84</v>
      </c>
      <c r="T7" s="85">
        <v>50860.13</v>
      </c>
      <c r="U7" s="64">
        <v>0.75014941002949853</v>
      </c>
      <c r="V7" s="67"/>
    </row>
    <row r="8" spans="1:26" ht="15.75" thickBot="1" x14ac:dyDescent="0.3">
      <c r="A8" s="1" t="s">
        <v>89</v>
      </c>
      <c r="B8" s="5" t="s">
        <v>12</v>
      </c>
      <c r="C8" t="s">
        <v>235</v>
      </c>
      <c r="D8" s="4">
        <v>3092</v>
      </c>
      <c r="E8" s="8">
        <v>3609</v>
      </c>
      <c r="F8" s="8">
        <v>2684</v>
      </c>
      <c r="G8" s="8">
        <v>2575</v>
      </c>
      <c r="H8" s="4">
        <v>1745</v>
      </c>
      <c r="I8" s="53">
        <v>13705</v>
      </c>
      <c r="J8">
        <v>2852</v>
      </c>
      <c r="K8" s="15">
        <v>0.92238033635187577</v>
      </c>
      <c r="L8" s="8">
        <v>2993</v>
      </c>
      <c r="M8" s="15">
        <v>0.82931559988916592</v>
      </c>
      <c r="N8" s="4">
        <v>2033</v>
      </c>
      <c r="O8" s="27">
        <v>0.75745156482861398</v>
      </c>
      <c r="P8" s="4">
        <v>2024</v>
      </c>
      <c r="Q8" s="15">
        <v>0.78601941747572812</v>
      </c>
      <c r="R8" s="8">
        <v>1287</v>
      </c>
      <c r="S8" s="15">
        <v>0.73753581661891121</v>
      </c>
      <c r="T8" s="53">
        <v>11189</v>
      </c>
      <c r="U8" s="57">
        <v>0.81641736592484493</v>
      </c>
      <c r="V8" s="67"/>
    </row>
    <row r="9" spans="1:26" ht="30.75" thickBot="1" x14ac:dyDescent="0.3">
      <c r="A9" s="1" t="s">
        <v>16</v>
      </c>
      <c r="B9" s="5" t="s">
        <v>12</v>
      </c>
      <c r="C9" t="s">
        <v>235</v>
      </c>
      <c r="D9" s="8">
        <v>2164</v>
      </c>
      <c r="E9" s="8">
        <v>1679</v>
      </c>
      <c r="F9" s="8">
        <v>2067</v>
      </c>
      <c r="G9" s="8">
        <v>3116</v>
      </c>
      <c r="H9" s="8">
        <v>1975</v>
      </c>
      <c r="I9" s="52">
        <v>11001</v>
      </c>
      <c r="J9" s="17">
        <v>1930</v>
      </c>
      <c r="K9" s="15">
        <v>0.8918669131238447</v>
      </c>
      <c r="L9" s="8">
        <v>1427</v>
      </c>
      <c r="M9" s="15">
        <v>0.84991066110780222</v>
      </c>
      <c r="N9" s="8">
        <v>1698</v>
      </c>
      <c r="O9" s="15">
        <v>0.82148040638606679</v>
      </c>
      <c r="P9" s="8">
        <v>2237</v>
      </c>
      <c r="Q9" s="15">
        <v>0.71790757381258019</v>
      </c>
      <c r="R9" s="8">
        <v>1726</v>
      </c>
      <c r="S9" s="15">
        <v>0.87392405063291134</v>
      </c>
      <c r="T9" s="52">
        <v>9018</v>
      </c>
      <c r="U9" s="64">
        <v>0.819743659667303</v>
      </c>
      <c r="V9" s="67"/>
    </row>
    <row r="10" spans="1:26" ht="45.75" thickBot="1" x14ac:dyDescent="0.3">
      <c r="A10" s="1" t="s">
        <v>69</v>
      </c>
      <c r="B10" s="5" t="s">
        <v>12</v>
      </c>
      <c r="C10" t="s">
        <v>235</v>
      </c>
      <c r="D10" s="10"/>
      <c r="E10" s="10"/>
      <c r="F10" s="10"/>
      <c r="G10" s="10"/>
      <c r="H10" s="10"/>
      <c r="I10" s="12"/>
      <c r="J10" s="10"/>
      <c r="K10" s="15">
        <v>0.85</v>
      </c>
      <c r="L10" s="12"/>
      <c r="M10" s="15">
        <v>0.83</v>
      </c>
      <c r="N10" s="12"/>
      <c r="O10" s="15">
        <v>0.87</v>
      </c>
      <c r="P10" s="12"/>
      <c r="Q10" s="15">
        <v>0.79</v>
      </c>
      <c r="R10" s="12"/>
      <c r="S10" s="15">
        <v>0.81</v>
      </c>
      <c r="T10" s="12"/>
      <c r="U10" s="64">
        <v>0.83000000000000007</v>
      </c>
      <c r="V10" s="67"/>
    </row>
    <row r="11" spans="1:26" ht="30.75" thickBot="1" x14ac:dyDescent="0.3">
      <c r="A11" s="1" t="s">
        <v>147</v>
      </c>
      <c r="B11" s="5" t="s">
        <v>12</v>
      </c>
      <c r="C11" t="s">
        <v>235</v>
      </c>
      <c r="D11">
        <v>3334</v>
      </c>
      <c r="E11">
        <v>4208</v>
      </c>
      <c r="F11">
        <v>4337</v>
      </c>
      <c r="G11">
        <v>7149</v>
      </c>
      <c r="H11">
        <v>4776</v>
      </c>
      <c r="I11" s="52">
        <v>23804</v>
      </c>
      <c r="J11" s="17">
        <v>2333</v>
      </c>
      <c r="K11" s="15">
        <v>0.69976004799040192</v>
      </c>
      <c r="L11" s="8">
        <v>3429</v>
      </c>
      <c r="M11" s="15">
        <v>0.81487642585551334</v>
      </c>
      <c r="N11" s="8">
        <v>3710</v>
      </c>
      <c r="O11" s="15">
        <v>0.85543002075167163</v>
      </c>
      <c r="P11" s="8">
        <v>6455</v>
      </c>
      <c r="Q11" s="15">
        <v>0.90292348580221005</v>
      </c>
      <c r="R11" s="8">
        <v>4481</v>
      </c>
      <c r="S11" s="15">
        <v>0.93823283082077047</v>
      </c>
      <c r="T11" s="52">
        <v>20408</v>
      </c>
      <c r="U11" s="64">
        <v>0.85733490169719373</v>
      </c>
      <c r="V11" s="67"/>
    </row>
    <row r="12" spans="1:26" ht="15.75" thickBot="1" x14ac:dyDescent="0.3">
      <c r="A12" s="1" t="s">
        <v>139</v>
      </c>
      <c r="B12" s="5" t="s">
        <v>12</v>
      </c>
      <c r="C12" t="s">
        <v>235</v>
      </c>
      <c r="D12">
        <v>4273</v>
      </c>
      <c r="E12">
        <v>4528</v>
      </c>
      <c r="F12">
        <v>4064</v>
      </c>
      <c r="G12">
        <v>4682</v>
      </c>
      <c r="H12">
        <v>4774</v>
      </c>
      <c r="I12" s="52">
        <v>22321</v>
      </c>
      <c r="J12" s="17">
        <v>3960</v>
      </c>
      <c r="K12" s="15">
        <v>0.92674935642405809</v>
      </c>
      <c r="L12" s="8">
        <v>4283</v>
      </c>
      <c r="M12" s="15">
        <v>0.94589222614840984</v>
      </c>
      <c r="N12" s="8">
        <v>3668</v>
      </c>
      <c r="O12" s="15">
        <v>0.90255905511811019</v>
      </c>
      <c r="P12" s="8">
        <v>4048</v>
      </c>
      <c r="Q12" s="15">
        <v>0.86458778299871852</v>
      </c>
      <c r="R12" s="8">
        <v>3942</v>
      </c>
      <c r="S12" s="15">
        <v>0.82572266443234188</v>
      </c>
      <c r="T12" s="52">
        <v>19901</v>
      </c>
      <c r="U12" s="64">
        <v>0.89158191837283274</v>
      </c>
      <c r="V12" s="67"/>
    </row>
    <row r="13" spans="1:26" ht="30.75" thickBot="1" x14ac:dyDescent="0.3">
      <c r="A13" s="1" t="s">
        <v>66</v>
      </c>
      <c r="B13" s="5" t="s">
        <v>12</v>
      </c>
      <c r="C13" t="s">
        <v>235</v>
      </c>
      <c r="D13">
        <v>12789</v>
      </c>
      <c r="E13">
        <v>10951</v>
      </c>
      <c r="F13">
        <v>6845</v>
      </c>
      <c r="G13">
        <v>8112</v>
      </c>
      <c r="H13">
        <v>7421</v>
      </c>
      <c r="I13" s="52">
        <v>46118</v>
      </c>
      <c r="J13" s="14">
        <v>11382.210000000001</v>
      </c>
      <c r="K13" s="15">
        <v>0.89</v>
      </c>
      <c r="L13" s="23">
        <v>9746.39</v>
      </c>
      <c r="M13" s="15">
        <v>0.89</v>
      </c>
      <c r="N13" s="23">
        <v>6092.05</v>
      </c>
      <c r="O13" s="15">
        <v>0.89</v>
      </c>
      <c r="P13" s="23">
        <v>7219.68</v>
      </c>
      <c r="Q13" s="15">
        <v>0.89</v>
      </c>
      <c r="R13" s="23">
        <v>6901.5300000000007</v>
      </c>
      <c r="S13" s="15">
        <v>0.93</v>
      </c>
      <c r="T13" s="85">
        <v>41341.86</v>
      </c>
      <c r="U13" s="64">
        <v>0.89643653237347676</v>
      </c>
      <c r="V13" s="67"/>
    </row>
    <row r="14" spans="1:26" s="29" customFormat="1" ht="30.75" thickBot="1" x14ac:dyDescent="0.3">
      <c r="A14" s="1" t="s">
        <v>65</v>
      </c>
      <c r="B14" s="5" t="s">
        <v>12</v>
      </c>
      <c r="C14" t="s">
        <v>233</v>
      </c>
      <c r="D14" s="10"/>
      <c r="E14">
        <v>25851</v>
      </c>
      <c r="F14">
        <v>23972</v>
      </c>
      <c r="G14">
        <v>25607</v>
      </c>
      <c r="H14" s="10"/>
      <c r="I14" s="52">
        <v>75430</v>
      </c>
      <c r="J14" s="10"/>
      <c r="K14" s="16"/>
      <c r="L14" s="8">
        <v>22634</v>
      </c>
      <c r="M14" s="15">
        <v>0.87555607133186342</v>
      </c>
      <c r="N14" s="8">
        <v>21916</v>
      </c>
      <c r="O14" s="15">
        <v>0.9142332721508426</v>
      </c>
      <c r="P14" s="8">
        <v>24442</v>
      </c>
      <c r="Q14" s="15">
        <v>0.9545046276408794</v>
      </c>
      <c r="R14" s="12"/>
      <c r="S14" s="16"/>
      <c r="T14" s="52">
        <v>68992</v>
      </c>
      <c r="U14" s="64">
        <v>0.91464934376242879</v>
      </c>
      <c r="V14" s="67"/>
      <c r="W14"/>
      <c r="X14"/>
      <c r="Y14"/>
      <c r="Z14"/>
    </row>
    <row r="15" spans="1:26" ht="30.75" thickBot="1" x14ac:dyDescent="0.3">
      <c r="A15" s="1" t="s">
        <v>219</v>
      </c>
      <c r="B15" s="5" t="s">
        <v>12</v>
      </c>
      <c r="C15" t="s">
        <v>233</v>
      </c>
      <c r="D15" s="10"/>
      <c r="E15" s="10"/>
      <c r="F15" s="10"/>
      <c r="G15" s="10"/>
      <c r="H15">
        <v>4390</v>
      </c>
      <c r="I15" s="54">
        <v>13735</v>
      </c>
      <c r="J15" s="10"/>
      <c r="K15" s="16"/>
      <c r="L15" s="12"/>
      <c r="M15" s="16"/>
      <c r="N15" s="12"/>
      <c r="O15" s="16"/>
      <c r="P15" s="12"/>
      <c r="Q15" s="16"/>
      <c r="R15" s="14">
        <v>4350.49</v>
      </c>
      <c r="S15" s="15">
        <v>0.99099999999999999</v>
      </c>
      <c r="T15" s="85">
        <v>4350.49</v>
      </c>
      <c r="U15" s="64">
        <v>0.99</v>
      </c>
    </row>
    <row r="16" spans="1:26" ht="15.75" thickBot="1" x14ac:dyDescent="0.3">
      <c r="A16" s="28" t="s">
        <v>8</v>
      </c>
      <c r="B16" s="28">
        <f>COUNTIF(B3:B15, "Y")</f>
        <v>13</v>
      </c>
      <c r="C16" s="29"/>
      <c r="D16" s="29">
        <f>SUM(D3:D15)</f>
        <v>58853</v>
      </c>
      <c r="E16" s="29">
        <f t="shared" ref="E16:H16" si="0">SUM(E3:E15)</f>
        <v>87513</v>
      </c>
      <c r="F16" s="29">
        <f t="shared" si="0"/>
        <v>77385</v>
      </c>
      <c r="G16" s="29">
        <f t="shared" si="0"/>
        <v>91989</v>
      </c>
      <c r="H16" s="29">
        <f t="shared" si="0"/>
        <v>59628</v>
      </c>
      <c r="I16" s="56">
        <f>SUM(D16:H16)</f>
        <v>375368</v>
      </c>
      <c r="J16" s="31">
        <f>SUM(J3:J15)</f>
        <v>44039.07</v>
      </c>
      <c r="K16" s="30">
        <f>SUM(J16/D16)</f>
        <v>0.74828929706217184</v>
      </c>
      <c r="L16" s="31">
        <f>SUM(L3:L15)</f>
        <v>62709.02</v>
      </c>
      <c r="M16" s="30">
        <f>SUM(L16/E16)</f>
        <v>0.71656805274644908</v>
      </c>
      <c r="N16" s="31">
        <f>SUM(N3:N15)</f>
        <v>57159.130000000005</v>
      </c>
      <c r="O16" s="30">
        <f>SUM(N16/F16)</f>
        <v>0.73863319764812307</v>
      </c>
      <c r="P16" s="31">
        <f>SUM(P3:P15)</f>
        <v>65774.48000000001</v>
      </c>
      <c r="Q16" s="30">
        <f>SUM(P16/G16)</f>
        <v>0.71502549217841271</v>
      </c>
      <c r="R16" s="31">
        <f>SUM(R3:R15)</f>
        <v>38632.78</v>
      </c>
      <c r="S16" s="30">
        <f>SUM(R16/H16)</f>
        <v>0.6478966257462937</v>
      </c>
      <c r="T16" s="87">
        <f>SUM(J16+L16+N16+P16+R16)</f>
        <v>268314.48</v>
      </c>
      <c r="U16" s="58">
        <f>SUM(T16/I16)</f>
        <v>0.71480381918543934</v>
      </c>
    </row>
    <row r="18" spans="1:3" ht="30" x14ac:dyDescent="0.25">
      <c r="A18" s="68" t="s">
        <v>229</v>
      </c>
      <c r="B18" s="69" t="s">
        <v>238</v>
      </c>
      <c r="C18" s="70" t="s">
        <v>230</v>
      </c>
    </row>
    <row r="19" spans="1:3" x14ac:dyDescent="0.25">
      <c r="A19" s="71" t="s">
        <v>231</v>
      </c>
      <c r="B19" s="72">
        <v>4</v>
      </c>
      <c r="C19" s="73">
        <f>B19/B23</f>
        <v>0.30769230769230771</v>
      </c>
    </row>
    <row r="20" spans="1:3" x14ac:dyDescent="0.25">
      <c r="A20" s="71" t="s">
        <v>232</v>
      </c>
      <c r="B20" s="74">
        <f>COUNTIF(C3:C16, "75-90%")</f>
        <v>7</v>
      </c>
      <c r="C20" s="73">
        <f>B20/B23</f>
        <v>0.53846153846153844</v>
      </c>
    </row>
    <row r="21" spans="1:3" x14ac:dyDescent="0.25">
      <c r="A21" s="75" t="s">
        <v>233</v>
      </c>
      <c r="B21" s="74">
        <f>COUNTIF(C3:C15, "90-99%")</f>
        <v>2</v>
      </c>
      <c r="C21" s="73">
        <f>B21/B23</f>
        <v>0.15384615384615385</v>
      </c>
    </row>
    <row r="22" spans="1:3" ht="15.75" thickBot="1" x14ac:dyDescent="0.3">
      <c r="A22" s="80">
        <v>1</v>
      </c>
      <c r="B22" s="74">
        <f>COUNTIF(C3:C15, "00%")</f>
        <v>0</v>
      </c>
      <c r="C22" s="82">
        <f>B22/B23</f>
        <v>0</v>
      </c>
    </row>
    <row r="23" spans="1:3" x14ac:dyDescent="0.25">
      <c r="A23" s="77" t="s">
        <v>8</v>
      </c>
      <c r="B23" s="78">
        <v>13</v>
      </c>
      <c r="C23" s="79">
        <v>1</v>
      </c>
    </row>
  </sheetData>
  <mergeCells count="2">
    <mergeCell ref="D1:H1"/>
    <mergeCell ref="J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EBD11-C114-4A34-A0F6-4EC687358582}">
  <dimension ref="A1:V24"/>
  <sheetViews>
    <sheetView topLeftCell="A13" zoomScaleNormal="100" workbookViewId="0">
      <selection activeCell="D18" sqref="D18"/>
    </sheetView>
  </sheetViews>
  <sheetFormatPr defaultRowHeight="15" x14ac:dyDescent="0.25"/>
  <cols>
    <col min="10" max="10" width="9.5703125" bestFit="1" customWidth="1"/>
    <col min="12" max="12" width="9.5703125" bestFit="1" customWidth="1"/>
    <col min="14" max="14" width="9.5703125" bestFit="1" customWidth="1"/>
    <col min="16" max="16" width="9.5703125" bestFit="1" customWidth="1"/>
    <col min="18" max="18" width="9.5703125" bestFit="1" customWidth="1"/>
  </cols>
  <sheetData>
    <row r="1" spans="1:22" ht="76.5" customHeight="1" thickBot="1" x14ac:dyDescent="0.3">
      <c r="A1" s="45"/>
      <c r="B1" s="47"/>
      <c r="C1" s="47"/>
      <c r="D1" s="103" t="s">
        <v>242</v>
      </c>
      <c r="E1" s="103"/>
      <c r="F1" s="103"/>
      <c r="G1" s="103"/>
      <c r="H1" s="103"/>
      <c r="I1" s="46"/>
      <c r="J1" s="102" t="s">
        <v>243</v>
      </c>
      <c r="K1" s="102"/>
      <c r="L1" s="102"/>
      <c r="M1" s="102"/>
      <c r="N1" s="102"/>
      <c r="O1" s="102"/>
      <c r="P1" s="102"/>
      <c r="Q1" s="102"/>
      <c r="R1" s="102"/>
      <c r="S1" s="48"/>
      <c r="T1" s="46"/>
      <c r="U1" s="59"/>
    </row>
    <row r="2" spans="1:22" ht="78" thickBot="1" x14ac:dyDescent="0.3">
      <c r="A2" s="38" t="s">
        <v>0</v>
      </c>
      <c r="B2" s="39" t="s">
        <v>1</v>
      </c>
      <c r="C2" s="39" t="s">
        <v>2</v>
      </c>
      <c r="D2" s="40" t="s">
        <v>3</v>
      </c>
      <c r="E2" s="41" t="s">
        <v>4</v>
      </c>
      <c r="F2" s="42" t="s">
        <v>5</v>
      </c>
      <c r="G2" s="41" t="s">
        <v>6</v>
      </c>
      <c r="H2" s="41" t="s">
        <v>7</v>
      </c>
      <c r="I2" s="43" t="s">
        <v>8</v>
      </c>
      <c r="J2" s="40" t="s">
        <v>3</v>
      </c>
      <c r="K2" s="40" t="s">
        <v>9</v>
      </c>
      <c r="L2" s="41" t="s">
        <v>4</v>
      </c>
      <c r="M2" s="41" t="s">
        <v>9</v>
      </c>
      <c r="N2" s="42" t="s">
        <v>5</v>
      </c>
      <c r="O2" s="41" t="s">
        <v>9</v>
      </c>
      <c r="P2" s="41" t="s">
        <v>6</v>
      </c>
      <c r="Q2" s="44" t="s">
        <v>9</v>
      </c>
      <c r="R2" s="41" t="s">
        <v>7</v>
      </c>
      <c r="S2" s="44" t="s">
        <v>9</v>
      </c>
      <c r="T2" s="43" t="s">
        <v>8</v>
      </c>
      <c r="U2" s="43" t="s">
        <v>10</v>
      </c>
    </row>
    <row r="3" spans="1:22" ht="60.75" thickBot="1" x14ac:dyDescent="0.3">
      <c r="A3" s="1" t="s">
        <v>39</v>
      </c>
      <c r="B3" s="5" t="s">
        <v>12</v>
      </c>
      <c r="C3" t="s">
        <v>234</v>
      </c>
      <c r="D3">
        <v>1383</v>
      </c>
      <c r="E3">
        <v>2157</v>
      </c>
      <c r="F3">
        <v>1988</v>
      </c>
      <c r="G3">
        <v>2769</v>
      </c>
      <c r="H3">
        <v>2351</v>
      </c>
      <c r="I3" s="52">
        <v>10648</v>
      </c>
      <c r="J3" s="17">
        <v>372</v>
      </c>
      <c r="K3" s="15">
        <v>0.26898047722342733</v>
      </c>
      <c r="L3" s="8">
        <v>587</v>
      </c>
      <c r="M3" s="15">
        <v>0.27213722763096893</v>
      </c>
      <c r="N3" s="8">
        <v>728</v>
      </c>
      <c r="O3" s="15">
        <v>0.36619718309859156</v>
      </c>
      <c r="P3" s="8">
        <v>1080</v>
      </c>
      <c r="Q3" s="15">
        <v>0.39003250270855905</v>
      </c>
      <c r="R3" s="8">
        <v>1273</v>
      </c>
      <c r="S3" s="15">
        <v>0.54147171416418549</v>
      </c>
      <c r="T3" s="52">
        <v>4040</v>
      </c>
      <c r="U3" s="64">
        <v>0.37941397445529679</v>
      </c>
      <c r="V3" s="67"/>
    </row>
    <row r="4" spans="1:22" ht="60.75" thickBot="1" x14ac:dyDescent="0.3">
      <c r="A4" s="1" t="s">
        <v>23</v>
      </c>
      <c r="B4" s="5" t="s">
        <v>12</v>
      </c>
      <c r="C4" t="s">
        <v>234</v>
      </c>
      <c r="D4">
        <v>84</v>
      </c>
      <c r="E4">
        <v>69</v>
      </c>
      <c r="F4">
        <v>64</v>
      </c>
      <c r="G4">
        <v>64</v>
      </c>
      <c r="H4">
        <v>71</v>
      </c>
      <c r="I4" s="52">
        <v>352</v>
      </c>
      <c r="J4">
        <v>72</v>
      </c>
      <c r="K4" s="15">
        <v>0.8571428571428571</v>
      </c>
      <c r="L4" s="8">
        <v>15</v>
      </c>
      <c r="M4" s="15">
        <v>0.21739130434782608</v>
      </c>
      <c r="N4" s="8">
        <v>20</v>
      </c>
      <c r="O4" s="15">
        <v>0.3125</v>
      </c>
      <c r="P4" s="8">
        <v>31</v>
      </c>
      <c r="Q4" s="15">
        <v>0.484375</v>
      </c>
      <c r="R4" s="8">
        <v>33</v>
      </c>
      <c r="S4" s="15">
        <v>0.46478873239436619</v>
      </c>
      <c r="T4" s="52">
        <v>171</v>
      </c>
      <c r="U4" s="64">
        <v>0.48579545454545453</v>
      </c>
      <c r="V4" s="67"/>
    </row>
    <row r="5" spans="1:22" ht="60.75" thickBot="1" x14ac:dyDescent="0.3">
      <c r="A5" s="1" t="s">
        <v>140</v>
      </c>
      <c r="B5" s="5" t="s">
        <v>12</v>
      </c>
      <c r="C5" t="s">
        <v>234</v>
      </c>
      <c r="D5">
        <v>1649</v>
      </c>
      <c r="E5">
        <v>2227</v>
      </c>
      <c r="F5">
        <v>2604</v>
      </c>
      <c r="G5">
        <v>2446</v>
      </c>
      <c r="H5" s="10"/>
      <c r="I5" s="52">
        <v>8926</v>
      </c>
      <c r="J5" s="17">
        <v>1348</v>
      </c>
      <c r="K5" s="15">
        <v>0.81746513038204971</v>
      </c>
      <c r="L5" s="8">
        <v>1411</v>
      </c>
      <c r="M5" s="15">
        <v>0.63358778625954193</v>
      </c>
      <c r="N5" s="8">
        <v>1716</v>
      </c>
      <c r="O5" s="15">
        <v>0.65898617511520741</v>
      </c>
      <c r="P5" s="8">
        <v>1484</v>
      </c>
      <c r="Q5" s="15">
        <v>0.60670482420278005</v>
      </c>
      <c r="R5" s="12"/>
      <c r="S5" s="16"/>
      <c r="T5" s="52">
        <v>5959</v>
      </c>
      <c r="U5" s="64">
        <v>0.66760026887743673</v>
      </c>
      <c r="V5" s="67"/>
    </row>
    <row r="6" spans="1:22" ht="45.75" thickBot="1" x14ac:dyDescent="0.3">
      <c r="A6" s="1" t="s">
        <v>134</v>
      </c>
      <c r="B6" s="5" t="s">
        <v>12</v>
      </c>
      <c r="C6" t="s">
        <v>234</v>
      </c>
      <c r="D6" s="10"/>
      <c r="E6">
        <v>822</v>
      </c>
      <c r="F6">
        <v>667</v>
      </c>
      <c r="G6">
        <v>621</v>
      </c>
      <c r="H6">
        <v>733</v>
      </c>
      <c r="I6" s="52">
        <v>2843</v>
      </c>
      <c r="J6" s="13"/>
      <c r="K6" s="16"/>
      <c r="L6" s="8">
        <v>619</v>
      </c>
      <c r="M6" s="15">
        <v>0.75304136253041365</v>
      </c>
      <c r="N6" s="8">
        <v>460</v>
      </c>
      <c r="O6" s="15">
        <v>0.68965517241379315</v>
      </c>
      <c r="P6" s="8">
        <v>314</v>
      </c>
      <c r="Q6" s="15">
        <v>0.50563607085346218</v>
      </c>
      <c r="R6" s="8">
        <v>543</v>
      </c>
      <c r="S6" s="15">
        <v>0.74079126875852663</v>
      </c>
      <c r="T6" s="52">
        <v>1936</v>
      </c>
      <c r="U6" s="64">
        <v>0.68097080548716149</v>
      </c>
      <c r="V6" s="67"/>
    </row>
    <row r="7" spans="1:22" ht="30.75" thickBot="1" x14ac:dyDescent="0.3">
      <c r="A7" s="1" t="s">
        <v>81</v>
      </c>
      <c r="B7" s="5" t="s">
        <v>12</v>
      </c>
      <c r="C7" t="s">
        <v>234</v>
      </c>
      <c r="D7" s="10"/>
      <c r="E7">
        <v>919</v>
      </c>
      <c r="F7">
        <v>4469</v>
      </c>
      <c r="G7">
        <v>5326</v>
      </c>
      <c r="H7">
        <v>5205</v>
      </c>
      <c r="I7" s="52">
        <v>15919</v>
      </c>
      <c r="J7" s="10"/>
      <c r="K7" s="16"/>
      <c r="L7" s="8">
        <v>670</v>
      </c>
      <c r="M7" s="15">
        <v>0.72905331882480962</v>
      </c>
      <c r="N7" s="8">
        <v>3299</v>
      </c>
      <c r="O7" s="15">
        <v>0.73819646453345267</v>
      </c>
      <c r="P7" s="8">
        <v>3375</v>
      </c>
      <c r="Q7" s="15">
        <v>0.63368381524596318</v>
      </c>
      <c r="R7" s="8">
        <v>3626</v>
      </c>
      <c r="S7" s="15">
        <v>0.69663784822286268</v>
      </c>
      <c r="T7" s="52">
        <v>10970</v>
      </c>
      <c r="U7" s="64">
        <v>0.68911363779131851</v>
      </c>
      <c r="V7" s="67"/>
    </row>
    <row r="8" spans="1:22" ht="60.75" thickBot="1" x14ac:dyDescent="0.3">
      <c r="A8" s="1" t="s">
        <v>42</v>
      </c>
      <c r="B8" s="5" t="s">
        <v>12</v>
      </c>
      <c r="C8" t="s">
        <v>234</v>
      </c>
      <c r="D8">
        <v>3791</v>
      </c>
      <c r="E8">
        <v>8474</v>
      </c>
      <c r="F8">
        <v>5625</v>
      </c>
      <c r="G8">
        <v>10546</v>
      </c>
      <c r="H8">
        <v>8856</v>
      </c>
      <c r="I8" s="52">
        <v>37292</v>
      </c>
      <c r="J8" s="14">
        <v>2502.06</v>
      </c>
      <c r="K8" s="15">
        <v>0.66</v>
      </c>
      <c r="L8" s="23">
        <v>5847.0599999999995</v>
      </c>
      <c r="M8" s="15">
        <v>0.69</v>
      </c>
      <c r="N8" s="23">
        <v>3431.25</v>
      </c>
      <c r="O8" s="15">
        <v>0.61</v>
      </c>
      <c r="P8" s="23">
        <v>7909.5</v>
      </c>
      <c r="Q8" s="15">
        <v>0.75</v>
      </c>
      <c r="R8" s="23">
        <v>8058.96</v>
      </c>
      <c r="S8" s="15">
        <v>0.91</v>
      </c>
      <c r="T8" s="52">
        <v>27748.829999999998</v>
      </c>
      <c r="U8" s="64">
        <v>0.74409605277271262</v>
      </c>
      <c r="V8" s="67"/>
    </row>
    <row r="9" spans="1:22" ht="45.75" thickBot="1" x14ac:dyDescent="0.3">
      <c r="A9" s="1" t="s">
        <v>207</v>
      </c>
      <c r="B9" s="5" t="s">
        <v>12</v>
      </c>
      <c r="C9" t="s">
        <v>235</v>
      </c>
      <c r="D9" s="4">
        <v>2496</v>
      </c>
      <c r="E9" s="4">
        <v>2599</v>
      </c>
      <c r="F9" s="4">
        <v>2021</v>
      </c>
      <c r="G9" s="4">
        <v>1861</v>
      </c>
      <c r="H9" s="4">
        <v>2133</v>
      </c>
      <c r="I9" s="52">
        <v>11110</v>
      </c>
      <c r="J9">
        <v>2070</v>
      </c>
      <c r="K9" s="15">
        <v>0.82932692307692313</v>
      </c>
      <c r="L9" s="8">
        <v>2160</v>
      </c>
      <c r="M9" s="15">
        <v>0.83108888033859174</v>
      </c>
      <c r="N9" s="8">
        <v>1673</v>
      </c>
      <c r="O9" s="15">
        <v>0.82780801583374564</v>
      </c>
      <c r="P9" s="8">
        <v>1632</v>
      </c>
      <c r="Q9" s="15">
        <v>0.87694787748522296</v>
      </c>
      <c r="R9" s="8">
        <v>1821</v>
      </c>
      <c r="S9" s="15">
        <v>0.85372714486638535</v>
      </c>
      <c r="T9" s="52">
        <v>9356</v>
      </c>
      <c r="U9" s="64">
        <v>0.84212421242124214</v>
      </c>
      <c r="V9" s="67"/>
    </row>
    <row r="10" spans="1:22" ht="60.75" thickBot="1" x14ac:dyDescent="0.3">
      <c r="A10" s="1" t="s">
        <v>51</v>
      </c>
      <c r="B10" s="5" t="s">
        <v>12</v>
      </c>
      <c r="C10" t="str">
        <f>IF(IFERROR(U10, 0) &gt; 0, IF(U10&lt;75%,"&lt;75%",IF(U10&lt;90%,"75-90%",IF(U10&lt;100%,"90-99%","100%"))), "")</f>
        <v>75-90%</v>
      </c>
      <c r="D10">
        <v>1696</v>
      </c>
      <c r="E10">
        <v>1958</v>
      </c>
      <c r="F10">
        <v>1665</v>
      </c>
      <c r="G10">
        <v>2071</v>
      </c>
      <c r="H10">
        <v>1984</v>
      </c>
      <c r="I10" s="8">
        <f>SUM(D10:H10)</f>
        <v>9374</v>
      </c>
      <c r="J10">
        <v>1438</v>
      </c>
      <c r="K10" s="15">
        <f>SUM(J10/D10)</f>
        <v>0.847877358490566</v>
      </c>
      <c r="L10" s="105">
        <v>1636</v>
      </c>
      <c r="M10" s="15">
        <f>SUM(L10/E10)</f>
        <v>0.83554647599591425</v>
      </c>
      <c r="N10" s="105">
        <v>1396</v>
      </c>
      <c r="O10" s="15">
        <f>SUM(N10/F10)</f>
        <v>0.83843843843843846</v>
      </c>
      <c r="P10" s="105">
        <v>1851</v>
      </c>
      <c r="Q10" s="15">
        <f>SUM(P10/G10)</f>
        <v>0.89377112506035727</v>
      </c>
      <c r="R10" s="105">
        <v>1767</v>
      </c>
      <c r="S10" s="15">
        <f>SUM(R10/H10)</f>
        <v>0.890625</v>
      </c>
      <c r="T10" s="107">
        <f>SUM(J10+L10+N10+P10+R10)</f>
        <v>8088</v>
      </c>
      <c r="U10" s="64">
        <f>SUM(T10/I10)</f>
        <v>0.86281203328355027</v>
      </c>
      <c r="V10" s="67"/>
    </row>
    <row r="11" spans="1:22" ht="45.75" thickBot="1" x14ac:dyDescent="0.3">
      <c r="A11" s="1" t="s">
        <v>159</v>
      </c>
      <c r="B11" s="5" t="s">
        <v>12</v>
      </c>
      <c r="C11" t="s">
        <v>233</v>
      </c>
      <c r="D11">
        <v>1014</v>
      </c>
      <c r="E11">
        <v>838</v>
      </c>
      <c r="F11">
        <v>554</v>
      </c>
      <c r="G11">
        <v>192</v>
      </c>
      <c r="H11">
        <v>583</v>
      </c>
      <c r="I11" s="52">
        <v>3181</v>
      </c>
      <c r="J11">
        <v>942</v>
      </c>
      <c r="K11" s="15">
        <v>0.92899408284023666</v>
      </c>
      <c r="L11" s="8">
        <v>792</v>
      </c>
      <c r="M11" s="15">
        <v>0.94510739856801906</v>
      </c>
      <c r="N11" s="8">
        <v>509</v>
      </c>
      <c r="O11" s="15">
        <v>0.91877256317689526</v>
      </c>
      <c r="P11" s="8">
        <v>190</v>
      </c>
      <c r="Q11" s="15">
        <v>0.98958333333333337</v>
      </c>
      <c r="R11" s="8">
        <v>479</v>
      </c>
      <c r="S11" s="15">
        <v>0.82161234991423671</v>
      </c>
      <c r="T11" s="52">
        <v>2912</v>
      </c>
      <c r="U11" s="64">
        <v>0.91543539767368753</v>
      </c>
      <c r="V11" s="67"/>
    </row>
    <row r="12" spans="1:22" ht="90.75" thickBot="1" x14ac:dyDescent="0.3">
      <c r="A12" s="1" t="s">
        <v>169</v>
      </c>
      <c r="B12" s="5" t="s">
        <v>12</v>
      </c>
      <c r="C12" t="s">
        <v>233</v>
      </c>
      <c r="D12">
        <v>3065</v>
      </c>
      <c r="E12">
        <v>2996</v>
      </c>
      <c r="F12">
        <v>2078</v>
      </c>
      <c r="G12">
        <v>2207</v>
      </c>
      <c r="H12">
        <v>2046</v>
      </c>
      <c r="I12" s="53">
        <v>12392</v>
      </c>
      <c r="J12" s="17">
        <v>2878</v>
      </c>
      <c r="K12" s="15">
        <v>0.93898858075040781</v>
      </c>
      <c r="L12" s="8">
        <v>2799</v>
      </c>
      <c r="M12" s="15">
        <v>0.93424566088117489</v>
      </c>
      <c r="N12" s="8">
        <v>1961</v>
      </c>
      <c r="O12" s="15">
        <v>0.94369586140519734</v>
      </c>
      <c r="P12" s="8">
        <v>2100</v>
      </c>
      <c r="Q12" s="15">
        <v>0.9515178975985501</v>
      </c>
      <c r="R12" s="8">
        <v>1913</v>
      </c>
      <c r="S12" s="15">
        <v>0.9349951124144672</v>
      </c>
      <c r="T12" s="52">
        <v>11651</v>
      </c>
      <c r="U12" s="64">
        <v>0.94020335700451907</v>
      </c>
      <c r="V12" s="67"/>
    </row>
    <row r="13" spans="1:22" ht="45.75" thickBot="1" x14ac:dyDescent="0.3">
      <c r="A13" s="1" t="s">
        <v>90</v>
      </c>
      <c r="B13" s="5" t="s">
        <v>12</v>
      </c>
      <c r="C13" t="s">
        <v>233</v>
      </c>
      <c r="D13" s="10"/>
      <c r="E13">
        <v>341</v>
      </c>
      <c r="F13">
        <v>162</v>
      </c>
      <c r="G13">
        <v>211</v>
      </c>
      <c r="H13">
        <v>61</v>
      </c>
      <c r="I13" s="52">
        <v>775</v>
      </c>
      <c r="J13" s="10"/>
      <c r="K13" s="16"/>
      <c r="L13" s="8">
        <v>334</v>
      </c>
      <c r="M13" s="15">
        <v>0.98</v>
      </c>
      <c r="N13" s="8">
        <v>162</v>
      </c>
      <c r="O13" s="15">
        <v>1</v>
      </c>
      <c r="P13" s="8">
        <v>211</v>
      </c>
      <c r="Q13" s="15">
        <v>1</v>
      </c>
      <c r="R13" s="8">
        <v>61</v>
      </c>
      <c r="S13" s="15">
        <v>1</v>
      </c>
      <c r="T13" s="52">
        <v>768</v>
      </c>
      <c r="U13" s="64">
        <v>0.99096774193548387</v>
      </c>
    </row>
    <row r="14" spans="1:22" ht="15.75" thickBot="1" x14ac:dyDescent="0.3">
      <c r="A14" s="28" t="s">
        <v>8</v>
      </c>
      <c r="B14" s="28">
        <f>COUNTIF(B3:B12, "Y")</f>
        <v>10</v>
      </c>
      <c r="C14" s="29"/>
      <c r="D14" s="29">
        <f>SUM(D3:D12)</f>
        <v>15178</v>
      </c>
      <c r="E14" s="29">
        <f>SUM(E3:E12)</f>
        <v>23059</v>
      </c>
      <c r="F14" s="29">
        <f>SUM(F3:F12)</f>
        <v>21735</v>
      </c>
      <c r="G14" s="29">
        <f>SUM(G3:G12)</f>
        <v>28103</v>
      </c>
      <c r="H14" s="29">
        <f>SUM(H3:H12)</f>
        <v>23962</v>
      </c>
      <c r="I14" s="29">
        <f>SUM(I3:I12)</f>
        <v>112037</v>
      </c>
      <c r="J14" s="31">
        <f>SUM(J3:J12)</f>
        <v>11622.06</v>
      </c>
      <c r="K14" s="30">
        <f>SUM(J14/D14)</f>
        <v>0.76571748583476085</v>
      </c>
      <c r="L14" s="31">
        <f>SUM(L3:L12)</f>
        <v>16536.059999999998</v>
      </c>
      <c r="M14" s="30">
        <f>SUM(L14/E14)</f>
        <v>0.71711956286048817</v>
      </c>
      <c r="N14" s="31">
        <f>SUM(N3:N12)</f>
        <v>15193.25</v>
      </c>
      <c r="O14" s="30">
        <f>SUM(N14/F14)</f>
        <v>0.69902231423970551</v>
      </c>
      <c r="P14" s="31">
        <f>SUM(P3:P12)</f>
        <v>19966.5</v>
      </c>
      <c r="Q14" s="30">
        <f>SUM(P14/G14)</f>
        <v>0.71047574991993734</v>
      </c>
      <c r="R14" s="31">
        <f>SUM(R3:R12)</f>
        <v>19513.96</v>
      </c>
      <c r="S14" s="30">
        <f>SUM(R14/H14)</f>
        <v>0.81437108755529586</v>
      </c>
      <c r="T14" s="87">
        <f>SUM(J14+L14+N14+P14+R14)</f>
        <v>82831.829999999987</v>
      </c>
      <c r="U14" s="58">
        <f>SUM(T14/I14)</f>
        <v>0.73932566919856824</v>
      </c>
    </row>
    <row r="17" spans="1:22" ht="90" x14ac:dyDescent="0.25">
      <c r="A17" s="68" t="s">
        <v>229</v>
      </c>
      <c r="B17" s="69" t="s">
        <v>238</v>
      </c>
      <c r="C17" s="70" t="s">
        <v>230</v>
      </c>
    </row>
    <row r="18" spans="1:22" x14ac:dyDescent="0.25">
      <c r="A18" s="71" t="s">
        <v>231</v>
      </c>
      <c r="B18" s="72">
        <f>B22-B21-B20-B19</f>
        <v>5</v>
      </c>
      <c r="C18" s="73">
        <f>B18/B22</f>
        <v>0.5</v>
      </c>
    </row>
    <row r="19" spans="1:22" x14ac:dyDescent="0.25">
      <c r="A19" s="71" t="s">
        <v>232</v>
      </c>
      <c r="B19" s="74">
        <f>COUNTIF(C3:C13, "75-90%")</f>
        <v>2</v>
      </c>
      <c r="C19" s="73">
        <f>B19/B22</f>
        <v>0.2</v>
      </c>
    </row>
    <row r="20" spans="1:22" x14ac:dyDescent="0.25">
      <c r="A20" s="75" t="s">
        <v>233</v>
      </c>
      <c r="B20" s="74">
        <f>COUNTIF(C3:C13, "90-99%")</f>
        <v>3</v>
      </c>
      <c r="C20" s="73">
        <f>B20/B22</f>
        <v>0.3</v>
      </c>
    </row>
    <row r="21" spans="1:22" ht="15.75" thickBot="1" x14ac:dyDescent="0.3">
      <c r="A21" s="80">
        <v>1</v>
      </c>
      <c r="B21" s="88">
        <f>COUNTIF(C3:C12, "100%")</f>
        <v>0</v>
      </c>
      <c r="C21" s="82">
        <f>B21/B22</f>
        <v>0</v>
      </c>
    </row>
    <row r="22" spans="1:22" x14ac:dyDescent="0.25">
      <c r="A22" s="77" t="s">
        <v>8</v>
      </c>
      <c r="B22" s="78">
        <v>10</v>
      </c>
      <c r="C22" s="79">
        <v>1</v>
      </c>
    </row>
    <row r="24" spans="1:22" x14ac:dyDescent="0.25">
      <c r="V24" s="67"/>
    </row>
  </sheetData>
  <sortState xmlns:xlrd2="http://schemas.microsoft.com/office/spreadsheetml/2017/richdata2" ref="A3:U13">
    <sortCondition ref="U13"/>
  </sortState>
  <mergeCells count="2">
    <mergeCell ref="D1:H1"/>
    <mergeCell ref="J1:R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A08B-3CDF-43BB-B7B6-28B908316AC7}">
  <dimension ref="A1:V3"/>
  <sheetViews>
    <sheetView workbookViewId="0">
      <selection activeCell="G33" sqref="G33"/>
    </sheetView>
  </sheetViews>
  <sheetFormatPr defaultRowHeight="15" x14ac:dyDescent="0.25"/>
  <sheetData>
    <row r="1" spans="1:22" ht="15.75" thickBot="1" x14ac:dyDescent="0.3">
      <c r="A1" s="45"/>
      <c r="B1" s="47"/>
      <c r="C1" s="47"/>
      <c r="D1" s="103" t="s">
        <v>236</v>
      </c>
      <c r="E1" s="103"/>
      <c r="F1" s="103"/>
      <c r="G1" s="103"/>
      <c r="H1" s="103"/>
      <c r="I1" s="46"/>
      <c r="J1" s="102" t="s">
        <v>237</v>
      </c>
      <c r="K1" s="102"/>
      <c r="L1" s="102"/>
      <c r="M1" s="102"/>
      <c r="N1" s="102"/>
      <c r="O1" s="102"/>
      <c r="P1" s="102"/>
      <c r="Q1" s="102"/>
      <c r="R1" s="102"/>
      <c r="S1" s="48"/>
      <c r="T1" s="46"/>
      <c r="U1" s="59"/>
    </row>
    <row r="2" spans="1:22" ht="78" thickBot="1" x14ac:dyDescent="0.3">
      <c r="A2" s="38" t="s">
        <v>0</v>
      </c>
      <c r="B2" s="39" t="s">
        <v>1</v>
      </c>
      <c r="C2" s="39" t="s">
        <v>2</v>
      </c>
      <c r="D2" s="40" t="s">
        <v>3</v>
      </c>
      <c r="E2" s="41" t="s">
        <v>4</v>
      </c>
      <c r="F2" s="42" t="s">
        <v>5</v>
      </c>
      <c r="G2" s="41" t="s">
        <v>6</v>
      </c>
      <c r="H2" s="41" t="s">
        <v>7</v>
      </c>
      <c r="I2" s="43" t="s">
        <v>8</v>
      </c>
      <c r="J2" s="40" t="s">
        <v>3</v>
      </c>
      <c r="K2" s="40" t="s">
        <v>9</v>
      </c>
      <c r="L2" s="41" t="s">
        <v>4</v>
      </c>
      <c r="M2" s="41" t="s">
        <v>9</v>
      </c>
      <c r="N2" s="42" t="s">
        <v>5</v>
      </c>
      <c r="O2" s="41" t="s">
        <v>9</v>
      </c>
      <c r="P2" s="41" t="s">
        <v>6</v>
      </c>
      <c r="Q2" s="44" t="s">
        <v>9</v>
      </c>
      <c r="R2" s="41" t="s">
        <v>7</v>
      </c>
      <c r="S2" s="44" t="s">
        <v>9</v>
      </c>
      <c r="T2" s="43" t="s">
        <v>8</v>
      </c>
      <c r="U2" s="43" t="s">
        <v>10</v>
      </c>
    </row>
    <row r="3" spans="1:22" ht="30.75" thickBot="1" x14ac:dyDescent="0.3">
      <c r="A3" s="1" t="s">
        <v>61</v>
      </c>
      <c r="B3" s="5" t="s">
        <v>12</v>
      </c>
      <c r="C3" t="str">
        <f>IF(IFERROR(U3, 0) &gt; 0, IF(U3&lt;75%,"&lt;75%",IF(U3&lt;90%,"75-90%",IF(U3&lt;100%,"90-99%","100%"))), "")</f>
        <v>75-90%</v>
      </c>
      <c r="D3">
        <v>68428</v>
      </c>
      <c r="E3">
        <v>119583</v>
      </c>
      <c r="F3">
        <v>69574</v>
      </c>
      <c r="G3">
        <v>121358</v>
      </c>
      <c r="H3">
        <v>96650</v>
      </c>
      <c r="I3" s="52">
        <f>SUM(D3:H3)</f>
        <v>475593</v>
      </c>
      <c r="J3" s="17">
        <v>58055</v>
      </c>
      <c r="K3" s="15">
        <f>SUM(J3/D3)</f>
        <v>0.84841000759922836</v>
      </c>
      <c r="L3" s="8">
        <v>101793</v>
      </c>
      <c r="M3" s="15">
        <f>SUM(L3/E3)</f>
        <v>0.85123303479591583</v>
      </c>
      <c r="N3" s="8">
        <v>60566</v>
      </c>
      <c r="O3" s="15">
        <f>SUM(N3/F3)</f>
        <v>0.87052634604881129</v>
      </c>
      <c r="P3" s="8">
        <v>98894</v>
      </c>
      <c r="Q3" s="15">
        <f>SUM(P3/G3)</f>
        <v>0.81489477413932332</v>
      </c>
      <c r="R3" s="8">
        <v>82262</v>
      </c>
      <c r="S3" s="15">
        <f>SUM(R3/H3)</f>
        <v>0.85113295395757893</v>
      </c>
      <c r="T3" s="52">
        <f>SUM(J3+L3+N3+P3+R3)</f>
        <v>401570</v>
      </c>
      <c r="U3" s="64">
        <f>SUM(T3/I3)</f>
        <v>0.84435641399263661</v>
      </c>
      <c r="V3" s="67"/>
    </row>
  </sheetData>
  <mergeCells count="2">
    <mergeCell ref="D1:H1"/>
    <mergeCell ref="J1:R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FBE3-74F4-4DD1-B618-A6226419978D}">
  <dimension ref="A1:Z22"/>
  <sheetViews>
    <sheetView topLeftCell="A10" workbookViewId="0">
      <selection activeCell="A14" sqref="A14"/>
    </sheetView>
  </sheetViews>
  <sheetFormatPr defaultRowHeight="15" x14ac:dyDescent="0.25"/>
  <cols>
    <col min="1" max="1" width="17" customWidth="1"/>
  </cols>
  <sheetData>
    <row r="1" spans="1:26" ht="15.75" thickBot="1" x14ac:dyDescent="0.3">
      <c r="A1" s="45"/>
      <c r="B1" s="47"/>
      <c r="C1" s="47"/>
      <c r="D1" s="103" t="s">
        <v>242</v>
      </c>
      <c r="E1" s="103"/>
      <c r="F1" s="103"/>
      <c r="G1" s="103"/>
      <c r="H1" s="103"/>
      <c r="I1" s="46"/>
      <c r="J1" s="102" t="s">
        <v>243</v>
      </c>
      <c r="K1" s="102"/>
      <c r="L1" s="102"/>
      <c r="M1" s="102"/>
      <c r="N1" s="102"/>
      <c r="O1" s="102"/>
      <c r="P1" s="102"/>
      <c r="Q1" s="102"/>
      <c r="R1" s="102"/>
      <c r="S1" s="48"/>
      <c r="T1" s="46"/>
      <c r="U1" s="89"/>
    </row>
    <row r="2" spans="1:26" ht="78" thickBot="1" x14ac:dyDescent="0.3">
      <c r="A2" s="38" t="s">
        <v>0</v>
      </c>
      <c r="B2" s="39" t="s">
        <v>1</v>
      </c>
      <c r="C2" s="39" t="s">
        <v>2</v>
      </c>
      <c r="D2" s="40" t="s">
        <v>3</v>
      </c>
      <c r="E2" s="41" t="s">
        <v>4</v>
      </c>
      <c r="F2" s="42" t="s">
        <v>5</v>
      </c>
      <c r="G2" s="41" t="s">
        <v>6</v>
      </c>
      <c r="H2" s="41" t="s">
        <v>7</v>
      </c>
      <c r="I2" s="43" t="s">
        <v>8</v>
      </c>
      <c r="J2" s="40" t="s">
        <v>3</v>
      </c>
      <c r="K2" s="40" t="s">
        <v>9</v>
      </c>
      <c r="L2" s="41" t="s">
        <v>4</v>
      </c>
      <c r="M2" s="41" t="s">
        <v>9</v>
      </c>
      <c r="N2" s="42" t="s">
        <v>5</v>
      </c>
      <c r="O2" s="41" t="s">
        <v>9</v>
      </c>
      <c r="P2" s="41" t="s">
        <v>6</v>
      </c>
      <c r="Q2" s="44" t="s">
        <v>9</v>
      </c>
      <c r="R2" s="41" t="s">
        <v>7</v>
      </c>
      <c r="S2" s="44" t="s">
        <v>9</v>
      </c>
      <c r="T2" s="43" t="s">
        <v>8</v>
      </c>
      <c r="U2" s="90" t="s">
        <v>10</v>
      </c>
    </row>
    <row r="3" spans="1:26" ht="60.75" thickBot="1" x14ac:dyDescent="0.3">
      <c r="A3" s="1" t="s">
        <v>124</v>
      </c>
      <c r="B3" s="5" t="s">
        <v>12</v>
      </c>
      <c r="C3" t="s">
        <v>234</v>
      </c>
      <c r="D3" s="13"/>
      <c r="E3" s="13"/>
      <c r="F3" s="13"/>
      <c r="G3" s="13"/>
      <c r="H3" s="4">
        <v>1459</v>
      </c>
      <c r="I3" s="52">
        <v>1459</v>
      </c>
      <c r="J3" s="13"/>
      <c r="K3" s="16"/>
      <c r="L3" s="12"/>
      <c r="M3" s="16"/>
      <c r="N3" s="12"/>
      <c r="O3" s="16"/>
      <c r="P3" s="12"/>
      <c r="Q3" s="16"/>
      <c r="R3" s="8">
        <v>465</v>
      </c>
      <c r="S3" s="15">
        <v>0.31871144619602465</v>
      </c>
      <c r="T3" s="52">
        <v>465</v>
      </c>
      <c r="U3" s="95">
        <v>0.32</v>
      </c>
      <c r="V3" s="67"/>
    </row>
    <row r="4" spans="1:26" ht="45.75" thickBot="1" x14ac:dyDescent="0.3">
      <c r="A4" s="1" t="s">
        <v>104</v>
      </c>
      <c r="B4" s="5" t="s">
        <v>12</v>
      </c>
      <c r="C4" t="s">
        <v>234</v>
      </c>
      <c r="D4" s="10"/>
      <c r="E4">
        <v>1357</v>
      </c>
      <c r="F4">
        <v>2265</v>
      </c>
      <c r="G4">
        <v>2872</v>
      </c>
      <c r="H4" s="10"/>
      <c r="I4" s="52">
        <v>6494</v>
      </c>
      <c r="J4" s="10"/>
      <c r="K4" s="16"/>
      <c r="L4" s="23">
        <v>724.63800000000003</v>
      </c>
      <c r="M4" s="15">
        <v>0.53400000000000003</v>
      </c>
      <c r="N4" s="23">
        <v>1087.2</v>
      </c>
      <c r="O4" s="15">
        <v>0.48</v>
      </c>
      <c r="P4" s="23">
        <v>1407.28</v>
      </c>
      <c r="Q4" s="15">
        <v>0.49</v>
      </c>
      <c r="R4" s="12"/>
      <c r="S4" s="16"/>
      <c r="T4" s="85">
        <v>3219.1180000000004</v>
      </c>
      <c r="U4" s="95">
        <v>0.49570649830612878</v>
      </c>
      <c r="V4" s="67"/>
    </row>
    <row r="5" spans="1:26" ht="75.75" thickBot="1" x14ac:dyDescent="0.3">
      <c r="A5" s="1" t="s">
        <v>110</v>
      </c>
      <c r="B5" s="5" t="s">
        <v>12</v>
      </c>
      <c r="C5" t="s">
        <v>234</v>
      </c>
      <c r="D5" s="13"/>
      <c r="E5" s="13"/>
      <c r="F5" s="13"/>
      <c r="G5" s="13"/>
      <c r="H5" s="13"/>
      <c r="I5" s="52">
        <v>12404</v>
      </c>
      <c r="J5" s="10"/>
      <c r="K5" s="16"/>
      <c r="L5" s="12"/>
      <c r="M5" s="16"/>
      <c r="N5" s="12"/>
      <c r="O5" s="16"/>
      <c r="P5" s="12"/>
      <c r="Q5" s="16"/>
      <c r="R5" s="12"/>
      <c r="S5" s="16"/>
      <c r="T5" s="52">
        <v>8437</v>
      </c>
      <c r="U5" s="95">
        <v>0.68018381167365372</v>
      </c>
      <c r="V5" s="67"/>
    </row>
    <row r="6" spans="1:26" ht="60.75" thickBot="1" x14ac:dyDescent="0.3">
      <c r="A6" s="1" t="s">
        <v>114</v>
      </c>
      <c r="B6" s="5" t="s">
        <v>12</v>
      </c>
      <c r="C6" t="s">
        <v>234</v>
      </c>
      <c r="D6">
        <v>1207</v>
      </c>
      <c r="E6">
        <v>888</v>
      </c>
      <c r="F6">
        <v>476</v>
      </c>
      <c r="G6">
        <v>2204</v>
      </c>
      <c r="H6">
        <v>1765</v>
      </c>
      <c r="I6" s="52">
        <v>6540</v>
      </c>
      <c r="J6" s="17">
        <v>883</v>
      </c>
      <c r="K6" s="15">
        <v>0.73156586578293292</v>
      </c>
      <c r="L6" s="8">
        <v>614</v>
      </c>
      <c r="M6" s="15">
        <v>0.69144144144144148</v>
      </c>
      <c r="N6" s="8">
        <v>320</v>
      </c>
      <c r="O6" s="15">
        <v>0.67226890756302526</v>
      </c>
      <c r="P6" s="8">
        <v>1764</v>
      </c>
      <c r="Q6" s="15">
        <v>0.80036297640653353</v>
      </c>
      <c r="R6" s="8">
        <v>982</v>
      </c>
      <c r="S6" s="15">
        <v>0.55637393767705379</v>
      </c>
      <c r="T6" s="52">
        <v>4563</v>
      </c>
      <c r="U6" s="95">
        <v>0.69770642201834865</v>
      </c>
      <c r="V6" s="67"/>
    </row>
    <row r="7" spans="1:26" ht="60.75" thickBot="1" x14ac:dyDescent="0.3">
      <c r="A7" s="1" t="s">
        <v>120</v>
      </c>
      <c r="B7" s="5" t="s">
        <v>12</v>
      </c>
      <c r="C7" t="s">
        <v>235</v>
      </c>
      <c r="D7" s="10"/>
      <c r="E7">
        <v>774</v>
      </c>
      <c r="F7">
        <v>437</v>
      </c>
      <c r="G7">
        <v>416</v>
      </c>
      <c r="H7">
        <v>327</v>
      </c>
      <c r="I7" s="52">
        <v>1954</v>
      </c>
      <c r="J7" s="10"/>
      <c r="K7" s="16"/>
      <c r="L7" s="23">
        <v>735.3</v>
      </c>
      <c r="M7" s="15">
        <v>0.95</v>
      </c>
      <c r="N7" s="23">
        <v>292.79000000000002</v>
      </c>
      <c r="O7" s="15">
        <v>0.67</v>
      </c>
      <c r="P7" s="23">
        <v>378.56</v>
      </c>
      <c r="Q7" s="15">
        <v>0.91</v>
      </c>
      <c r="R7" s="23">
        <v>307.38</v>
      </c>
      <c r="S7" s="15">
        <v>0.94</v>
      </c>
      <c r="T7" s="85">
        <v>1714.0299999999997</v>
      </c>
      <c r="U7" s="95">
        <v>0.87719037871033767</v>
      </c>
      <c r="V7" s="67"/>
    </row>
    <row r="8" spans="1:26" ht="75.75" thickBot="1" x14ac:dyDescent="0.3">
      <c r="A8" s="1" t="s">
        <v>130</v>
      </c>
      <c r="B8" s="5" t="s">
        <v>12</v>
      </c>
      <c r="C8" t="s">
        <v>233</v>
      </c>
      <c r="D8">
        <v>1247</v>
      </c>
      <c r="E8">
        <v>1287</v>
      </c>
      <c r="F8">
        <v>1340</v>
      </c>
      <c r="G8">
        <v>1821</v>
      </c>
      <c r="H8">
        <v>1168</v>
      </c>
      <c r="I8" s="54">
        <v>6863</v>
      </c>
      <c r="J8" s="10"/>
      <c r="K8" s="16"/>
      <c r="L8" s="12"/>
      <c r="M8" s="16"/>
      <c r="N8" s="12"/>
      <c r="O8" s="16"/>
      <c r="P8" s="12"/>
      <c r="Q8" s="16"/>
      <c r="R8" s="12"/>
      <c r="S8" s="16"/>
      <c r="T8" s="85">
        <v>6296.8024999999998</v>
      </c>
      <c r="U8" s="95">
        <v>0.91749999999999998</v>
      </c>
      <c r="V8" s="67"/>
    </row>
    <row r="9" spans="1:26" ht="90.75" thickBot="1" x14ac:dyDescent="0.3">
      <c r="A9" s="1" t="s">
        <v>126</v>
      </c>
      <c r="B9" s="5" t="s">
        <v>12</v>
      </c>
      <c r="C9" t="s">
        <v>233</v>
      </c>
      <c r="D9">
        <v>202</v>
      </c>
      <c r="E9">
        <v>165</v>
      </c>
      <c r="F9" s="4">
        <v>196</v>
      </c>
      <c r="G9" s="4">
        <v>231</v>
      </c>
      <c r="H9" s="4">
        <v>317</v>
      </c>
      <c r="I9" s="52">
        <v>1111</v>
      </c>
      <c r="J9">
        <v>198</v>
      </c>
      <c r="K9" s="51">
        <v>0.98019801980198018</v>
      </c>
      <c r="L9" s="8">
        <v>162</v>
      </c>
      <c r="M9" s="15">
        <v>0.98181818181818181</v>
      </c>
      <c r="N9" s="8">
        <v>194</v>
      </c>
      <c r="O9" s="15">
        <v>0.98979591836734693</v>
      </c>
      <c r="P9" s="8">
        <v>203</v>
      </c>
      <c r="Q9" s="15">
        <v>0.87878787878787878</v>
      </c>
      <c r="R9" s="8">
        <v>281</v>
      </c>
      <c r="S9" s="15">
        <v>0.88643533123028395</v>
      </c>
      <c r="T9" s="52">
        <v>1038</v>
      </c>
      <c r="U9" s="95">
        <v>0.93429342934293425</v>
      </c>
      <c r="V9" s="67"/>
    </row>
    <row r="10" spans="1:26" ht="75.75" thickBot="1" x14ac:dyDescent="0.3">
      <c r="A10" s="1" t="s">
        <v>121</v>
      </c>
      <c r="B10" s="5" t="s">
        <v>12</v>
      </c>
      <c r="C10" t="s">
        <v>233</v>
      </c>
      <c r="D10">
        <v>6029</v>
      </c>
      <c r="E10">
        <v>5358</v>
      </c>
      <c r="F10">
        <v>4067</v>
      </c>
      <c r="G10">
        <v>3871</v>
      </c>
      <c r="H10">
        <v>4047</v>
      </c>
      <c r="I10" s="54">
        <v>23372</v>
      </c>
      <c r="J10" s="17">
        <v>5858</v>
      </c>
      <c r="K10" s="15">
        <v>0.97163708741084753</v>
      </c>
      <c r="L10" s="8">
        <v>4973</v>
      </c>
      <c r="M10" s="15">
        <v>0.92814483016050764</v>
      </c>
      <c r="N10" s="8">
        <v>3907</v>
      </c>
      <c r="O10" s="15">
        <v>0.96065896238013282</v>
      </c>
      <c r="P10" s="8">
        <v>3684</v>
      </c>
      <c r="Q10" s="15">
        <v>0.9516920692327564</v>
      </c>
      <c r="R10" s="8">
        <v>3942</v>
      </c>
      <c r="S10" s="15">
        <v>0.97405485544848036</v>
      </c>
      <c r="T10" s="52">
        <v>22364</v>
      </c>
      <c r="U10" s="95">
        <v>0.95687147013520457</v>
      </c>
      <c r="V10" s="67"/>
    </row>
    <row r="11" spans="1:26" ht="45.75" thickBot="1" x14ac:dyDescent="0.3">
      <c r="A11" s="1" t="s">
        <v>108</v>
      </c>
      <c r="B11" s="5" t="s">
        <v>12</v>
      </c>
      <c r="C11" t="s">
        <v>233</v>
      </c>
      <c r="D11">
        <v>3864</v>
      </c>
      <c r="E11">
        <v>3432</v>
      </c>
      <c r="F11" s="4">
        <v>3438</v>
      </c>
      <c r="G11" s="4">
        <v>5181</v>
      </c>
      <c r="H11" s="4">
        <v>3225</v>
      </c>
      <c r="I11" s="54">
        <v>19140</v>
      </c>
      <c r="J11">
        <v>3833</v>
      </c>
      <c r="K11" s="15">
        <v>0.99197722567287783</v>
      </c>
      <c r="L11" s="8">
        <v>3316</v>
      </c>
      <c r="M11" s="15">
        <v>0.96620046620046618</v>
      </c>
      <c r="N11" s="8">
        <v>3340</v>
      </c>
      <c r="O11" s="15">
        <v>0.97149505526468882</v>
      </c>
      <c r="P11" s="8">
        <v>5116</v>
      </c>
      <c r="Q11" s="15">
        <v>0.98745415942868175</v>
      </c>
      <c r="R11" s="8">
        <v>3185</v>
      </c>
      <c r="S11" s="15">
        <v>0.9875968992248062</v>
      </c>
      <c r="T11" s="52">
        <v>18790</v>
      </c>
      <c r="U11" s="95">
        <v>0.98171368861024033</v>
      </c>
      <c r="V11" s="67"/>
    </row>
    <row r="12" spans="1:26" ht="75.75" thickBot="1" x14ac:dyDescent="0.3">
      <c r="A12" s="1" t="s">
        <v>117</v>
      </c>
      <c r="B12" s="5" t="s">
        <v>12</v>
      </c>
      <c r="C12" t="s">
        <v>245</v>
      </c>
      <c r="D12">
        <v>282</v>
      </c>
      <c r="E12">
        <v>1402</v>
      </c>
      <c r="F12">
        <v>1643</v>
      </c>
      <c r="G12">
        <v>1769</v>
      </c>
      <c r="H12">
        <v>1881</v>
      </c>
      <c r="I12" s="54">
        <v>6977</v>
      </c>
      <c r="J12">
        <v>282</v>
      </c>
      <c r="K12" s="15">
        <v>1</v>
      </c>
      <c r="L12">
        <v>1402</v>
      </c>
      <c r="M12" s="15">
        <v>1</v>
      </c>
      <c r="N12">
        <v>1643</v>
      </c>
      <c r="O12" s="15">
        <v>1</v>
      </c>
      <c r="P12">
        <v>1769</v>
      </c>
      <c r="Q12" s="15">
        <v>1</v>
      </c>
      <c r="R12">
        <v>1881</v>
      </c>
      <c r="S12" s="15">
        <v>1</v>
      </c>
      <c r="T12" s="52">
        <v>6977</v>
      </c>
      <c r="U12" s="95">
        <v>1</v>
      </c>
      <c r="V12" s="67"/>
    </row>
    <row r="13" spans="1:26" ht="75.75" thickBot="1" x14ac:dyDescent="0.3">
      <c r="A13" s="1" t="s">
        <v>118</v>
      </c>
      <c r="B13" s="5" t="s">
        <v>12</v>
      </c>
      <c r="C13" t="s">
        <v>245</v>
      </c>
      <c r="D13">
        <v>969</v>
      </c>
      <c r="E13">
        <v>1034</v>
      </c>
      <c r="F13">
        <v>704</v>
      </c>
      <c r="G13">
        <v>972</v>
      </c>
      <c r="H13">
        <v>926</v>
      </c>
      <c r="I13" s="54">
        <v>4605</v>
      </c>
      <c r="J13">
        <v>969</v>
      </c>
      <c r="K13" s="15">
        <v>1</v>
      </c>
      <c r="L13" s="8">
        <v>1034</v>
      </c>
      <c r="M13" s="15">
        <v>1</v>
      </c>
      <c r="N13" s="8">
        <v>704</v>
      </c>
      <c r="O13" s="15">
        <v>1</v>
      </c>
      <c r="P13" s="8">
        <v>972</v>
      </c>
      <c r="Q13" s="15">
        <v>1</v>
      </c>
      <c r="R13" s="8">
        <v>926</v>
      </c>
      <c r="S13" s="15">
        <v>1</v>
      </c>
      <c r="T13" s="52">
        <v>4605</v>
      </c>
      <c r="U13" s="95">
        <v>1</v>
      </c>
      <c r="V13" s="67"/>
    </row>
    <row r="14" spans="1:26" ht="60.75" thickBot="1" x14ac:dyDescent="0.3">
      <c r="A14" s="1" t="s">
        <v>119</v>
      </c>
      <c r="B14" s="5" t="s">
        <v>12</v>
      </c>
      <c r="C14" t="s">
        <v>245</v>
      </c>
      <c r="D14" s="10"/>
      <c r="E14">
        <v>1601</v>
      </c>
      <c r="F14">
        <v>1795</v>
      </c>
      <c r="G14">
        <v>2202</v>
      </c>
      <c r="H14">
        <v>2306</v>
      </c>
      <c r="I14" s="54">
        <v>7904</v>
      </c>
      <c r="J14" s="10"/>
      <c r="K14" s="16"/>
      <c r="L14">
        <v>1601</v>
      </c>
      <c r="M14" s="15">
        <v>1</v>
      </c>
      <c r="N14">
        <v>1795</v>
      </c>
      <c r="O14" s="15">
        <v>1</v>
      </c>
      <c r="P14">
        <v>2202</v>
      </c>
      <c r="Q14" s="15">
        <v>1</v>
      </c>
      <c r="R14">
        <v>2306</v>
      </c>
      <c r="S14" s="15">
        <v>1</v>
      </c>
      <c r="T14" s="52">
        <v>7904</v>
      </c>
      <c r="U14" s="95">
        <v>1</v>
      </c>
      <c r="V14" s="67"/>
    </row>
    <row r="15" spans="1:26" s="29" customFormat="1" ht="15.75" thickBot="1" x14ac:dyDescent="0.3">
      <c r="A15" s="28" t="s">
        <v>8</v>
      </c>
      <c r="B15" s="28">
        <f>COUNTIF(B3:B14, "Y")</f>
        <v>12</v>
      </c>
      <c r="D15" s="29">
        <f>SUM(D3:D14)</f>
        <v>13800</v>
      </c>
      <c r="E15" s="29">
        <f>SUM(E3:E14)</f>
        <v>17298</v>
      </c>
      <c r="F15" s="29">
        <f t="shared" ref="F15:R15" si="0">SUM(F3:F14)</f>
        <v>16361</v>
      </c>
      <c r="G15" s="29">
        <f t="shared" si="0"/>
        <v>21539</v>
      </c>
      <c r="H15" s="29">
        <f t="shared" si="0"/>
        <v>17421</v>
      </c>
      <c r="I15" s="29">
        <f t="shared" si="0"/>
        <v>98823</v>
      </c>
      <c r="J15" s="29">
        <f t="shared" si="0"/>
        <v>12023</v>
      </c>
      <c r="K15" s="30">
        <f>SUM(J15/D15)</f>
        <v>0.87123188405797103</v>
      </c>
      <c r="L15" s="29">
        <f t="shared" si="0"/>
        <v>14561.938</v>
      </c>
      <c r="M15" s="30">
        <f>SUM(L15/E15)</f>
        <v>0.8418278413689444</v>
      </c>
      <c r="N15" s="29">
        <f t="shared" si="0"/>
        <v>13282.99</v>
      </c>
      <c r="O15" s="30">
        <f>SUM(N15/F15)</f>
        <v>0.8118690789071572</v>
      </c>
      <c r="P15" s="29">
        <f t="shared" si="0"/>
        <v>17495.84</v>
      </c>
      <c r="Q15" s="30">
        <f>SUM(P15/G15)</f>
        <v>0.81228654997910765</v>
      </c>
      <c r="R15" s="29">
        <f t="shared" si="0"/>
        <v>14275.380000000001</v>
      </c>
      <c r="S15" s="30">
        <f>SUM(R15/H15)</f>
        <v>0.81943516445669029</v>
      </c>
      <c r="T15" s="56">
        <f>SUM(J15+L15+N15+P15+R15)</f>
        <v>71639.148000000001</v>
      </c>
      <c r="U15" s="98">
        <f>SUM(T15/I15)</f>
        <v>0.72492383352053669</v>
      </c>
      <c r="V15" s="67"/>
      <c r="W15"/>
      <c r="X15"/>
      <c r="Y15"/>
      <c r="Z15"/>
    </row>
    <row r="17" spans="1:3" ht="90" x14ac:dyDescent="0.25">
      <c r="A17" s="68" t="s">
        <v>229</v>
      </c>
      <c r="B17" s="69" t="s">
        <v>238</v>
      </c>
      <c r="C17" s="70" t="s">
        <v>230</v>
      </c>
    </row>
    <row r="18" spans="1:3" x14ac:dyDescent="0.25">
      <c r="A18" s="71" t="s">
        <v>231</v>
      </c>
      <c r="B18" s="72">
        <f>B22-B21-B20-B19</f>
        <v>4</v>
      </c>
      <c r="C18" s="73">
        <f>B18/B22</f>
        <v>0.33333333333333331</v>
      </c>
    </row>
    <row r="19" spans="1:3" x14ac:dyDescent="0.25">
      <c r="A19" s="71" t="s">
        <v>232</v>
      </c>
      <c r="B19" s="74">
        <f>COUNTIF(C3:C14, "75-90%")</f>
        <v>1</v>
      </c>
      <c r="C19" s="73">
        <f>B19/B22</f>
        <v>8.3333333333333329E-2</v>
      </c>
    </row>
    <row r="20" spans="1:3" x14ac:dyDescent="0.25">
      <c r="A20" s="75" t="s">
        <v>233</v>
      </c>
      <c r="B20" s="74">
        <f>COUNTIF(C3:C14, "90-99%")</f>
        <v>4</v>
      </c>
      <c r="C20" s="73">
        <f>B20/B22</f>
        <v>0.33333333333333331</v>
      </c>
    </row>
    <row r="21" spans="1:3" ht="15.75" thickBot="1" x14ac:dyDescent="0.3">
      <c r="A21" s="80">
        <v>1</v>
      </c>
      <c r="B21" s="88">
        <f>COUNTIF(C3:C14, "100%")</f>
        <v>3</v>
      </c>
      <c r="C21" s="82">
        <f>B21/B22</f>
        <v>0.25</v>
      </c>
    </row>
    <row r="22" spans="1:3" x14ac:dyDescent="0.25">
      <c r="A22" s="77" t="s">
        <v>8</v>
      </c>
      <c r="B22" s="78">
        <v>12</v>
      </c>
      <c r="C22" s="79">
        <v>1</v>
      </c>
    </row>
  </sheetData>
  <mergeCells count="2">
    <mergeCell ref="D1:H1"/>
    <mergeCell ref="J1:R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9F033-6B3C-4DED-BDA8-AC3B0AF80152}">
  <dimension ref="A1:V128"/>
  <sheetViews>
    <sheetView topLeftCell="A55" workbookViewId="0">
      <selection activeCell="C4" sqref="C4"/>
    </sheetView>
  </sheetViews>
  <sheetFormatPr defaultRowHeight="15" x14ac:dyDescent="0.25"/>
  <sheetData>
    <row r="1" spans="1:22" ht="15.75" thickBot="1" x14ac:dyDescent="0.3">
      <c r="A1" s="45"/>
      <c r="B1" s="47"/>
      <c r="C1" s="47"/>
      <c r="D1" s="108" t="s">
        <v>242</v>
      </c>
      <c r="E1" s="109"/>
      <c r="F1" s="109"/>
      <c r="G1" s="109"/>
      <c r="H1" s="109"/>
      <c r="I1" s="110"/>
      <c r="J1" s="111" t="s">
        <v>243</v>
      </c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3"/>
    </row>
    <row r="2" spans="1:22" ht="78" thickBot="1" x14ac:dyDescent="0.3">
      <c r="A2" s="38" t="s">
        <v>0</v>
      </c>
      <c r="B2" s="39" t="s">
        <v>1</v>
      </c>
      <c r="C2" s="39" t="s">
        <v>246</v>
      </c>
      <c r="D2" s="40" t="s">
        <v>3</v>
      </c>
      <c r="E2" s="41" t="s">
        <v>4</v>
      </c>
      <c r="F2" s="42" t="s">
        <v>5</v>
      </c>
      <c r="G2" s="41" t="s">
        <v>6</v>
      </c>
      <c r="H2" s="41" t="s">
        <v>7</v>
      </c>
      <c r="I2" s="43" t="s">
        <v>8</v>
      </c>
      <c r="J2" s="40" t="s">
        <v>3</v>
      </c>
      <c r="K2" s="40" t="s">
        <v>9</v>
      </c>
      <c r="L2" s="41" t="s">
        <v>4</v>
      </c>
      <c r="M2" s="41" t="s">
        <v>9</v>
      </c>
      <c r="N2" s="42" t="s">
        <v>5</v>
      </c>
      <c r="O2" s="41" t="s">
        <v>9</v>
      </c>
      <c r="P2" s="41" t="s">
        <v>6</v>
      </c>
      <c r="Q2" s="44" t="s">
        <v>9</v>
      </c>
      <c r="R2" s="41" t="s">
        <v>7</v>
      </c>
      <c r="S2" s="44" t="s">
        <v>9</v>
      </c>
      <c r="T2" s="43" t="s">
        <v>8</v>
      </c>
      <c r="U2" s="90" t="s">
        <v>10</v>
      </c>
    </row>
    <row r="3" spans="1:22" s="9" customFormat="1" ht="46.5" thickTop="1" thickBot="1" x14ac:dyDescent="0.3">
      <c r="A3" s="35" t="s">
        <v>11</v>
      </c>
      <c r="B3" s="36" t="s">
        <v>12</v>
      </c>
      <c r="C3" t="str">
        <f>IF(IFERROR(U3, 0) &gt; 0, IF(U3&lt;75%,"&lt;75%",IF(U3&lt;90%,"75-90%",IF(U3&lt;100%,"90-99%","100%"))), "")</f>
        <v/>
      </c>
      <c r="D3" s="4">
        <v>10175</v>
      </c>
      <c r="E3" s="4">
        <v>11314</v>
      </c>
      <c r="F3" s="4">
        <v>8842</v>
      </c>
      <c r="G3" s="4">
        <v>8157</v>
      </c>
      <c r="H3" s="4">
        <v>3253</v>
      </c>
      <c r="I3" s="18">
        <f>SUM(D3:H3)</f>
        <v>41741</v>
      </c>
      <c r="J3" s="13"/>
      <c r="K3" s="37" t="e">
        <f>SUM(J3/#REF!)</f>
        <v>#REF!</v>
      </c>
      <c r="L3" s="13"/>
      <c r="M3" s="37">
        <f>SUM(L3/E3)</f>
        <v>0</v>
      </c>
      <c r="N3" s="13"/>
      <c r="O3" s="37">
        <f>SUM(N3/F3)</f>
        <v>0</v>
      </c>
      <c r="P3" s="13"/>
      <c r="Q3" s="37">
        <f>SUM(P3/G3)</f>
        <v>0</v>
      </c>
      <c r="R3" s="13"/>
      <c r="S3" s="37">
        <f>SUM(R3/H3)</f>
        <v>0</v>
      </c>
      <c r="T3" s="13">
        <f>SUM(J3+L3+N3+P3+R3)</f>
        <v>0</v>
      </c>
      <c r="U3" s="91">
        <f>SUM(T3/I3)</f>
        <v>0</v>
      </c>
      <c r="V3" s="67"/>
    </row>
    <row r="4" spans="1:22" ht="45.75" thickBot="1" x14ac:dyDescent="0.3">
      <c r="A4" s="1" t="s">
        <v>13</v>
      </c>
      <c r="B4" s="5" t="s">
        <v>12</v>
      </c>
      <c r="C4" t="str">
        <f>IF(IFERROR(U4, 0) &gt; 0, IF(U4&lt;75%,"&lt;75%",IF(U4&lt;90%,"75-90%",IF(U4&lt;100%,"90-99%","100%"))), "")</f>
        <v/>
      </c>
      <c r="D4" s="4">
        <v>10757</v>
      </c>
      <c r="E4" s="4">
        <v>15510</v>
      </c>
      <c r="F4" s="4">
        <v>11258</v>
      </c>
      <c r="G4" s="17">
        <v>13946</v>
      </c>
      <c r="H4" s="17">
        <v>6183</v>
      </c>
      <c r="I4" s="8">
        <f>SUM(D4:H4)</f>
        <v>57654</v>
      </c>
      <c r="J4" s="13"/>
      <c r="K4" s="16" t="e">
        <f>SUM(J4/#REF!)</f>
        <v>#REF!</v>
      </c>
      <c r="L4" s="12"/>
      <c r="M4" s="16">
        <f>SUM(L4/E4)</f>
        <v>0</v>
      </c>
      <c r="N4" s="12"/>
      <c r="O4" s="16">
        <f>SUM(N4/F4)</f>
        <v>0</v>
      </c>
      <c r="P4" s="12"/>
      <c r="Q4" s="16">
        <f>SUM(P4/G4)</f>
        <v>0</v>
      </c>
      <c r="R4" s="12"/>
      <c r="S4" s="16">
        <f>SUM(R4/H4)</f>
        <v>0</v>
      </c>
      <c r="T4" s="12">
        <f>SUM(J4+L4+N4+P4+R4)</f>
        <v>0</v>
      </c>
      <c r="U4" s="92">
        <f>SUM(T4/I4)</f>
        <v>0</v>
      </c>
      <c r="V4" s="67"/>
    </row>
    <row r="5" spans="1:22" ht="30.75" thickBot="1" x14ac:dyDescent="0.3">
      <c r="A5" s="1" t="s">
        <v>14</v>
      </c>
      <c r="B5" s="5" t="s">
        <v>15</v>
      </c>
      <c r="C5" t="str">
        <f>IF(IFERROR(U5, 0) &gt; 0, IF(U5&lt;75%,"&lt;75%",IF(U5&lt;90%,"75-90%",IF(U5&lt;100%,"90-99%","100%"))), "")</f>
        <v/>
      </c>
      <c r="D5" s="10"/>
      <c r="E5" s="10"/>
      <c r="F5" s="10"/>
      <c r="G5" s="10"/>
      <c r="H5" s="10"/>
      <c r="I5" s="12">
        <f>SUM(D5:H5)</f>
        <v>0</v>
      </c>
      <c r="J5" s="10"/>
      <c r="K5" s="16" t="e">
        <f>SUM(J5/#REF!)</f>
        <v>#REF!</v>
      </c>
      <c r="L5" s="12"/>
      <c r="M5" s="16" t="e">
        <f>SUM(L5/E5)</f>
        <v>#DIV/0!</v>
      </c>
      <c r="N5" s="12"/>
      <c r="O5" s="16" t="e">
        <f>SUM(N5/F5)</f>
        <v>#DIV/0!</v>
      </c>
      <c r="P5" s="12"/>
      <c r="Q5" s="16" t="e">
        <f>SUM(P5/G5)</f>
        <v>#DIV/0!</v>
      </c>
      <c r="R5" s="12"/>
      <c r="S5" s="16" t="e">
        <f>SUM(R5/H5)</f>
        <v>#DIV/0!</v>
      </c>
      <c r="T5" s="12">
        <f>SUM(J5+L5+N5+P5+R5)</f>
        <v>0</v>
      </c>
      <c r="U5" s="92" t="e">
        <f>SUM(T5/I5)</f>
        <v>#DIV/0!</v>
      </c>
      <c r="V5" s="67"/>
    </row>
    <row r="6" spans="1:22" ht="75.75" thickBot="1" x14ac:dyDescent="0.3">
      <c r="A6" s="1" t="s">
        <v>18</v>
      </c>
      <c r="B6" s="5" t="s">
        <v>12</v>
      </c>
      <c r="C6" t="str">
        <f>IF(IFERROR(U6, 0) &gt; 0, IF(U6&lt;75%,"&lt;75%",IF(U6&lt;90%,"75-90%",IF(U6&lt;100%,"90-99%","100%"))), "")</f>
        <v/>
      </c>
      <c r="D6">
        <v>3617</v>
      </c>
      <c r="E6">
        <v>4441</v>
      </c>
      <c r="F6">
        <v>5297</v>
      </c>
      <c r="G6">
        <v>6066</v>
      </c>
      <c r="H6">
        <v>4950</v>
      </c>
      <c r="I6" s="8">
        <f>SUM(D6:H6)</f>
        <v>24371</v>
      </c>
      <c r="J6" s="10"/>
      <c r="K6" s="16" t="e">
        <f>SUM(J6/#REF!)</f>
        <v>#REF!</v>
      </c>
      <c r="L6" s="12"/>
      <c r="M6" s="16">
        <f>SUM(L6/E6)</f>
        <v>0</v>
      </c>
      <c r="N6" s="12"/>
      <c r="O6" s="16">
        <f>SUM(N6/F6)</f>
        <v>0</v>
      </c>
      <c r="P6" s="12"/>
      <c r="Q6" s="16">
        <f>SUM(P6/G6)</f>
        <v>0</v>
      </c>
      <c r="R6" s="12"/>
      <c r="S6" s="16">
        <f>SUM(R6/H6)</f>
        <v>0</v>
      </c>
      <c r="T6" s="12">
        <f>SUM(J6+L6+N6+P6+R6)</f>
        <v>0</v>
      </c>
      <c r="U6" s="92">
        <f>SUM(T6/I6)</f>
        <v>0</v>
      </c>
      <c r="V6" s="67"/>
    </row>
    <row r="7" spans="1:22" ht="45.75" thickBot="1" x14ac:dyDescent="0.3">
      <c r="A7" s="1" t="s">
        <v>19</v>
      </c>
      <c r="B7" s="5" t="s">
        <v>12</v>
      </c>
      <c r="C7" t="str">
        <f>IF(IFERROR(U7, 0) &gt; 0, IF(U7&lt;75%,"&lt;75%",IF(U7&lt;90%,"75-90%",IF(U7&lt;100%,"90-99%","100%"))), "")</f>
        <v/>
      </c>
      <c r="D7">
        <v>1448</v>
      </c>
      <c r="E7">
        <v>871</v>
      </c>
      <c r="F7">
        <v>1399</v>
      </c>
      <c r="G7">
        <v>3924</v>
      </c>
      <c r="H7">
        <v>3464</v>
      </c>
      <c r="I7" s="8">
        <f>SUM(D7:H7)</f>
        <v>11106</v>
      </c>
      <c r="J7" s="10"/>
      <c r="K7" s="16" t="e">
        <f>SUM(J7/#REF!)</f>
        <v>#REF!</v>
      </c>
      <c r="L7" s="12"/>
      <c r="M7" s="16">
        <f>SUM(L7/E7)</f>
        <v>0</v>
      </c>
      <c r="N7" s="12"/>
      <c r="O7" s="16">
        <f>SUM(N7/F7)</f>
        <v>0</v>
      </c>
      <c r="P7" s="12"/>
      <c r="Q7" s="16">
        <f>SUM(P7/G7)</f>
        <v>0</v>
      </c>
      <c r="R7" s="12"/>
      <c r="S7" s="16">
        <f>SUM(R7/H7)</f>
        <v>0</v>
      </c>
      <c r="T7" s="12">
        <f>SUM(J7+L7+N7+P7+R7)</f>
        <v>0</v>
      </c>
      <c r="U7" s="92">
        <f>SUM(T7/I7)</f>
        <v>0</v>
      </c>
      <c r="V7" s="67"/>
    </row>
    <row r="8" spans="1:22" ht="45.75" thickBot="1" x14ac:dyDescent="0.3">
      <c r="A8" s="1" t="s">
        <v>20</v>
      </c>
      <c r="B8" s="5"/>
      <c r="C8" t="str">
        <f>IF(IFERROR(U8, 0) &gt; 0, IF(U8&lt;75%,"&lt;75%",IF(U8&lt;90%,"75-90%",IF(U8&lt;100%,"90-99%","100%"))), "")</f>
        <v/>
      </c>
      <c r="I8" s="8">
        <f>SUM(D8:H8)</f>
        <v>0</v>
      </c>
      <c r="K8" s="15" t="e">
        <f>SUM(J8/#REF!)</f>
        <v>#REF!</v>
      </c>
      <c r="L8" s="8"/>
      <c r="M8" s="15" t="e">
        <f>SUM(L8/E8)</f>
        <v>#DIV/0!</v>
      </c>
      <c r="N8" s="8"/>
      <c r="O8" s="15" t="e">
        <f>SUM(N8/F8)</f>
        <v>#DIV/0!</v>
      </c>
      <c r="P8" s="8"/>
      <c r="Q8" s="15" t="e">
        <f>SUM(P8/G8)</f>
        <v>#DIV/0!</v>
      </c>
      <c r="R8" s="8"/>
      <c r="S8" s="15" t="e">
        <f>SUM(R8/H8)</f>
        <v>#DIV/0!</v>
      </c>
      <c r="T8" s="8">
        <f>SUM(J8+L8+N8+P8+R8)</f>
        <v>0</v>
      </c>
      <c r="U8" s="93" t="e">
        <f>SUM(T8/I8)</f>
        <v>#DIV/0!</v>
      </c>
      <c r="V8" s="67"/>
    </row>
    <row r="9" spans="1:22" ht="75.75" thickBot="1" x14ac:dyDescent="0.3">
      <c r="A9" s="1" t="s">
        <v>24</v>
      </c>
      <c r="B9" s="5" t="s">
        <v>12</v>
      </c>
      <c r="C9" t="str">
        <f>IF(IFERROR(U9, 0) &gt; 0, IF(U9&lt;75%,"&lt;75%",IF(U9&lt;90%,"75-90%",IF(U9&lt;100%,"90-99%","100%"))), "")</f>
        <v/>
      </c>
      <c r="D9">
        <v>6492</v>
      </c>
      <c r="E9">
        <v>5701</v>
      </c>
      <c r="F9">
        <v>2016</v>
      </c>
      <c r="G9">
        <v>7199</v>
      </c>
      <c r="H9">
        <v>4104</v>
      </c>
      <c r="I9" s="8">
        <f>SUM(D9:H9)</f>
        <v>25512</v>
      </c>
      <c r="J9" s="10"/>
      <c r="K9" s="16" t="e">
        <f>SUM(J9/#REF!)</f>
        <v>#REF!</v>
      </c>
      <c r="L9" s="12"/>
      <c r="M9" s="16">
        <f>SUM(L9/E9)</f>
        <v>0</v>
      </c>
      <c r="N9" s="12"/>
      <c r="O9" s="16">
        <f>SUM(N9/F9)</f>
        <v>0</v>
      </c>
      <c r="P9" s="12"/>
      <c r="Q9" s="16">
        <f>SUM(P9/G9)</f>
        <v>0</v>
      </c>
      <c r="R9" s="12"/>
      <c r="S9" s="16">
        <f>SUM(R9/H9)</f>
        <v>0</v>
      </c>
      <c r="T9" s="12">
        <f>SUM(J9+L9+N9+P9+R9)</f>
        <v>0</v>
      </c>
      <c r="U9" s="92">
        <f>SUM(T9/I9)</f>
        <v>0</v>
      </c>
      <c r="V9" s="67"/>
    </row>
    <row r="10" spans="1:22" ht="45.75" thickBot="1" x14ac:dyDescent="0.3">
      <c r="A10" s="1" t="s">
        <v>26</v>
      </c>
      <c r="B10" s="5" t="s">
        <v>12</v>
      </c>
      <c r="C10" t="str">
        <f>IF(IFERROR(U10, 0) &gt; 0, IF(U10&lt;75%,"&lt;75%",IF(U10&lt;90%,"75-90%",IF(U10&lt;100%,"90-99%","100%"))), "")</f>
        <v/>
      </c>
      <c r="F10" s="4"/>
      <c r="G10" s="4"/>
      <c r="H10" s="4"/>
      <c r="I10" s="8">
        <f>SUM(D10:H10)</f>
        <v>0</v>
      </c>
      <c r="K10" s="15" t="e">
        <f>SUM(J10/#REF!)</f>
        <v>#REF!</v>
      </c>
      <c r="L10" s="8"/>
      <c r="M10" s="15" t="e">
        <f>SUM(L10/E10)</f>
        <v>#DIV/0!</v>
      </c>
      <c r="N10" s="8"/>
      <c r="O10" s="15" t="e">
        <f>SUM(N10/F10)</f>
        <v>#DIV/0!</v>
      </c>
      <c r="P10" s="8"/>
      <c r="Q10" s="15" t="e">
        <f>SUM(P10/G10)</f>
        <v>#DIV/0!</v>
      </c>
      <c r="R10" s="8"/>
      <c r="S10" s="15" t="e">
        <f>SUM(R10/H10)</f>
        <v>#DIV/0!</v>
      </c>
      <c r="T10" s="8">
        <f>SUM(J10+L10+N10+P10+R10)</f>
        <v>0</v>
      </c>
      <c r="U10" s="93" t="e">
        <f>SUM(T10/I10)</f>
        <v>#DIV/0!</v>
      </c>
      <c r="V10" s="67"/>
    </row>
    <row r="11" spans="1:22" ht="60.75" thickBot="1" x14ac:dyDescent="0.3">
      <c r="A11" s="1" t="s">
        <v>28</v>
      </c>
      <c r="B11" s="5" t="s">
        <v>12</v>
      </c>
      <c r="C11" t="str">
        <f>IF(IFERROR(U11, 0) &gt; 0, IF(U11&lt;75%,"&lt;75%",IF(U11&lt;90%,"75-90%",IF(U11&lt;100%,"90-99%","100%"))), "")</f>
        <v/>
      </c>
      <c r="D11">
        <v>578</v>
      </c>
      <c r="E11">
        <v>606</v>
      </c>
      <c r="F11">
        <v>498</v>
      </c>
      <c r="G11">
        <v>618</v>
      </c>
      <c r="H11">
        <v>486</v>
      </c>
      <c r="I11" s="8">
        <f>SUM(D11:H11)</f>
        <v>2786</v>
      </c>
      <c r="J11" s="10"/>
      <c r="K11" s="16" t="e">
        <f>SUM(J11/#REF!)</f>
        <v>#REF!</v>
      </c>
      <c r="L11" s="12"/>
      <c r="M11" s="16">
        <f>SUM(L11/E11)</f>
        <v>0</v>
      </c>
      <c r="N11" s="12"/>
      <c r="O11" s="16">
        <f>SUM(N11/F11)</f>
        <v>0</v>
      </c>
      <c r="P11" s="12"/>
      <c r="Q11" s="16">
        <f>SUM(P11/G11)</f>
        <v>0</v>
      </c>
      <c r="R11" s="12"/>
      <c r="S11" s="16">
        <f>SUM(R11/H11)</f>
        <v>0</v>
      </c>
      <c r="T11" s="12">
        <f>SUM(J11+L11+N11+P11+R11)</f>
        <v>0</v>
      </c>
      <c r="U11" s="92">
        <f>SUM(T11/I11)</f>
        <v>0</v>
      </c>
      <c r="V11" s="67"/>
    </row>
    <row r="12" spans="1:22" ht="75.75" thickBot="1" x14ac:dyDescent="0.3">
      <c r="A12" s="1" t="s">
        <v>29</v>
      </c>
      <c r="B12" s="5" t="s">
        <v>12</v>
      </c>
      <c r="C12" t="str">
        <f>IF(IFERROR(U12, 0) &gt; 0, IF(U12&lt;75%,"&lt;75%",IF(U12&lt;90%,"75-90%",IF(U12&lt;100%,"90-99%","100%"))), "")</f>
        <v/>
      </c>
      <c r="I12" s="8">
        <f>SUM(D12:H12)</f>
        <v>0</v>
      </c>
      <c r="K12" s="15" t="e">
        <f>SUM(J12/#REF!)</f>
        <v>#REF!</v>
      </c>
      <c r="L12" s="8"/>
      <c r="M12" s="15" t="e">
        <f>SUM(L12/E12)</f>
        <v>#DIV/0!</v>
      </c>
      <c r="N12" s="8"/>
      <c r="O12" s="15" t="e">
        <f>SUM(N12/F12)</f>
        <v>#DIV/0!</v>
      </c>
      <c r="P12" s="8"/>
      <c r="Q12" s="15" t="e">
        <f>SUM(P12/G12)</f>
        <v>#DIV/0!</v>
      </c>
      <c r="R12" s="8"/>
      <c r="S12" s="15" t="e">
        <f>SUM(R12/H12)</f>
        <v>#DIV/0!</v>
      </c>
      <c r="T12" s="8">
        <f>SUM(J12+L12+N12+P12+R12)</f>
        <v>0</v>
      </c>
      <c r="U12" s="93" t="e">
        <f>SUM(T12/I12)</f>
        <v>#DIV/0!</v>
      </c>
      <c r="V12" s="67"/>
    </row>
    <row r="13" spans="1:22" ht="45.75" thickBot="1" x14ac:dyDescent="0.3">
      <c r="A13" s="1" t="s">
        <v>30</v>
      </c>
      <c r="B13" s="5"/>
      <c r="C13" t="str">
        <f>IF(IFERROR(U13, 0) &gt; 0, IF(U13&lt;75%,"&lt;75%",IF(U13&lt;90%,"75-90%",IF(U13&lt;100%,"90-99%","100%"))), "")</f>
        <v/>
      </c>
      <c r="I13" s="8">
        <f>SUM(D13:H13)</f>
        <v>0</v>
      </c>
      <c r="K13" s="15" t="e">
        <f>SUM(J13/#REF!)</f>
        <v>#REF!</v>
      </c>
      <c r="L13" s="8"/>
      <c r="M13" s="15" t="e">
        <f>SUM(L13/E13)</f>
        <v>#DIV/0!</v>
      </c>
      <c r="N13" s="8"/>
      <c r="O13" s="15" t="e">
        <f>SUM(N13/F13)</f>
        <v>#DIV/0!</v>
      </c>
      <c r="P13" s="8"/>
      <c r="Q13" s="15" t="e">
        <f>SUM(P13/G13)</f>
        <v>#DIV/0!</v>
      </c>
      <c r="R13" s="8"/>
      <c r="S13" s="15" t="e">
        <f>SUM(R13/H13)</f>
        <v>#DIV/0!</v>
      </c>
      <c r="T13" s="8">
        <f>SUM(J13+L13+N13+P13+R13)</f>
        <v>0</v>
      </c>
      <c r="U13" s="93" t="e">
        <f>SUM(T13/I13)</f>
        <v>#DIV/0!</v>
      </c>
      <c r="V13" s="67"/>
    </row>
    <row r="14" spans="1:22" ht="60.75" thickBot="1" x14ac:dyDescent="0.3">
      <c r="A14" s="1" t="s">
        <v>31</v>
      </c>
      <c r="B14" s="5"/>
      <c r="C14" t="str">
        <f>IF(IFERROR(U14, 0) &gt; 0, IF(U14&lt;75%,"&lt;75%",IF(U14&lt;90%,"75-90%",IF(U14&lt;100%,"90-99%","100%"))), "")</f>
        <v/>
      </c>
      <c r="I14" s="8">
        <f>SUM(D14:H14)</f>
        <v>0</v>
      </c>
      <c r="K14" s="15" t="e">
        <f>SUM(J14/#REF!)</f>
        <v>#REF!</v>
      </c>
      <c r="L14" s="8"/>
      <c r="M14" s="15" t="e">
        <f>SUM(L14/E14)</f>
        <v>#DIV/0!</v>
      </c>
      <c r="N14" s="8"/>
      <c r="O14" s="15" t="e">
        <f>SUM(N14/F14)</f>
        <v>#DIV/0!</v>
      </c>
      <c r="P14" s="8"/>
      <c r="Q14" s="15" t="e">
        <f>SUM(P14/G14)</f>
        <v>#DIV/0!</v>
      </c>
      <c r="R14" s="8"/>
      <c r="S14" s="15" t="e">
        <f>SUM(R14/H14)</f>
        <v>#DIV/0!</v>
      </c>
      <c r="T14" s="8">
        <f>SUM(J14+L14+N14+P14+R14)</f>
        <v>0</v>
      </c>
      <c r="U14" s="93" t="e">
        <f>SUM(T14/I14)</f>
        <v>#DIV/0!</v>
      </c>
      <c r="V14" s="67"/>
    </row>
    <row r="15" spans="1:22" ht="75.75" thickBot="1" x14ac:dyDescent="0.3">
      <c r="A15" s="1" t="s">
        <v>32</v>
      </c>
      <c r="B15" s="5"/>
      <c r="C15" t="str">
        <f>IF(IFERROR(U15, 0) &gt; 0, IF(U15&lt;75%,"&lt;75%",IF(U15&lt;90%,"75-90%",IF(U15&lt;100%,"90-99%","100%"))), "")</f>
        <v/>
      </c>
      <c r="I15" s="8">
        <f>SUM(D15:H15)</f>
        <v>0</v>
      </c>
      <c r="K15" s="15" t="e">
        <f>SUM(J15/#REF!)</f>
        <v>#REF!</v>
      </c>
      <c r="L15" s="8"/>
      <c r="M15" s="15" t="e">
        <f>SUM(L15/E15)</f>
        <v>#DIV/0!</v>
      </c>
      <c r="N15" s="8"/>
      <c r="O15" s="15" t="e">
        <f>SUM(N15/F15)</f>
        <v>#DIV/0!</v>
      </c>
      <c r="P15" s="8"/>
      <c r="Q15" s="15" t="e">
        <f>SUM(P15/G15)</f>
        <v>#DIV/0!</v>
      </c>
      <c r="R15" s="8"/>
      <c r="S15" s="15" t="e">
        <f>SUM(R15/H15)</f>
        <v>#DIV/0!</v>
      </c>
      <c r="T15" s="8">
        <f>SUM(J15+L15+N15+P15+R15)</f>
        <v>0</v>
      </c>
      <c r="U15" s="93" t="e">
        <f>SUM(T15/I15)</f>
        <v>#DIV/0!</v>
      </c>
      <c r="V15" s="67"/>
    </row>
    <row r="16" spans="1:22" ht="60.75" thickBot="1" x14ac:dyDescent="0.3">
      <c r="A16" s="1" t="s">
        <v>33</v>
      </c>
      <c r="B16" s="5"/>
      <c r="C16" t="str">
        <f>IF(IFERROR(U16, 0) &gt; 0, IF(U16&lt;75%,"&lt;75%",IF(U16&lt;90%,"75-90%",IF(U16&lt;100%,"90-99%","100%"))), "")</f>
        <v/>
      </c>
      <c r="I16" s="8">
        <f>SUM(D16:H16)</f>
        <v>0</v>
      </c>
      <c r="K16" s="15" t="e">
        <f>SUM(J16/#REF!)</f>
        <v>#REF!</v>
      </c>
      <c r="L16" s="8"/>
      <c r="M16" s="15" t="e">
        <f>SUM(L16/E16)</f>
        <v>#DIV/0!</v>
      </c>
      <c r="N16" s="8"/>
      <c r="O16" s="15" t="e">
        <f>SUM(N16/F16)</f>
        <v>#DIV/0!</v>
      </c>
      <c r="P16" s="8"/>
      <c r="Q16" s="15" t="e">
        <f>SUM(P16/G16)</f>
        <v>#DIV/0!</v>
      </c>
      <c r="R16" s="8"/>
      <c r="S16" s="15" t="e">
        <f>SUM(R16/H16)</f>
        <v>#DIV/0!</v>
      </c>
      <c r="T16" s="8">
        <f>SUM(J16+L16+N16+P16+R16)</f>
        <v>0</v>
      </c>
      <c r="U16" s="93" t="e">
        <f>SUM(T16/I16)</f>
        <v>#DIV/0!</v>
      </c>
      <c r="V16" s="67"/>
    </row>
    <row r="17" spans="1:22" ht="30.75" thickBot="1" x14ac:dyDescent="0.3">
      <c r="A17" s="1" t="s">
        <v>34</v>
      </c>
      <c r="B17" s="5"/>
      <c r="C17" t="str">
        <f>IF(IFERROR(U17, 0) &gt; 0, IF(U17&lt;75%,"&lt;75%",IF(U17&lt;90%,"75-90%",IF(U17&lt;100%,"90-99%","100%"))), "")</f>
        <v/>
      </c>
      <c r="E17" s="8"/>
      <c r="F17" s="8"/>
      <c r="G17" s="24"/>
      <c r="H17" s="24"/>
      <c r="I17" s="8">
        <f>SUM(D17:H17)</f>
        <v>0</v>
      </c>
      <c r="K17" s="15" t="e">
        <f>SUM(J17/#REF!)</f>
        <v>#REF!</v>
      </c>
      <c r="L17" s="8"/>
      <c r="M17" s="15" t="e">
        <f>SUM(L17/E17)</f>
        <v>#DIV/0!</v>
      </c>
      <c r="N17" s="8"/>
      <c r="O17" s="15" t="e">
        <f>SUM(N17/F17)</f>
        <v>#DIV/0!</v>
      </c>
      <c r="P17" s="8"/>
      <c r="Q17" s="15" t="e">
        <f>SUM(P17/G17)</f>
        <v>#DIV/0!</v>
      </c>
      <c r="R17" s="8"/>
      <c r="S17" s="15" t="e">
        <f>SUM(R17/H17)</f>
        <v>#DIV/0!</v>
      </c>
      <c r="T17" s="8">
        <f>SUM(J17+L17+N17+P17+R17)</f>
        <v>0</v>
      </c>
      <c r="U17" s="93" t="e">
        <f>SUM(T17/I17)</f>
        <v>#DIV/0!</v>
      </c>
      <c r="V17" s="67"/>
    </row>
    <row r="18" spans="1:22" ht="60.75" thickBot="1" x14ac:dyDescent="0.3">
      <c r="A18" s="1" t="s">
        <v>35</v>
      </c>
      <c r="B18" s="5"/>
      <c r="C18" t="str">
        <f>IF(IFERROR(U18, 0) &gt; 0, IF(U18&lt;75%,"&lt;75%",IF(U18&lt;90%,"75-90%",IF(U18&lt;100%,"90-99%","100%"))), "")</f>
        <v/>
      </c>
      <c r="I18" s="8">
        <f>SUM(D18:H18)</f>
        <v>0</v>
      </c>
      <c r="K18" s="15" t="e">
        <f>SUM(J18/#REF!)</f>
        <v>#REF!</v>
      </c>
      <c r="L18" s="8"/>
      <c r="M18" s="15" t="e">
        <f>SUM(L18/E18)</f>
        <v>#DIV/0!</v>
      </c>
      <c r="N18" s="8"/>
      <c r="O18" s="15" t="e">
        <f>SUM(N18/F18)</f>
        <v>#DIV/0!</v>
      </c>
      <c r="P18" s="8"/>
      <c r="Q18" s="15" t="e">
        <f>SUM(P18/G18)</f>
        <v>#DIV/0!</v>
      </c>
      <c r="R18" s="8"/>
      <c r="S18" s="15" t="e">
        <f>SUM(R18/H18)</f>
        <v>#DIV/0!</v>
      </c>
      <c r="T18" s="8">
        <f>SUM(J18+L18+N18+P18+R18)</f>
        <v>0</v>
      </c>
      <c r="U18" s="93" t="e">
        <f>SUM(T18/I18)</f>
        <v>#DIV/0!</v>
      </c>
      <c r="V18" s="67"/>
    </row>
    <row r="19" spans="1:22" ht="30.75" thickBot="1" x14ac:dyDescent="0.3">
      <c r="A19" s="1" t="s">
        <v>36</v>
      </c>
      <c r="B19" s="5"/>
      <c r="C19" t="str">
        <f>IF(IFERROR(U19, 0) &gt; 0, IF(U19&lt;75%,"&lt;75%",IF(U19&lt;90%,"75-90%",IF(U19&lt;100%,"90-99%","100%"))), "")</f>
        <v/>
      </c>
      <c r="I19" s="8">
        <f>SUM(D19:H19)</f>
        <v>0</v>
      </c>
      <c r="K19" s="15" t="e">
        <f>SUM(J19/#REF!)</f>
        <v>#REF!</v>
      </c>
      <c r="L19" s="8"/>
      <c r="M19" s="15" t="e">
        <f>SUM(L19/E19)</f>
        <v>#DIV/0!</v>
      </c>
      <c r="N19" s="8"/>
      <c r="O19" s="15" t="e">
        <f>SUM(N19/F19)</f>
        <v>#DIV/0!</v>
      </c>
      <c r="P19" s="8"/>
      <c r="Q19" s="15" t="e">
        <f>SUM(P19/G19)</f>
        <v>#DIV/0!</v>
      </c>
      <c r="R19" s="8"/>
      <c r="S19" s="15" t="e">
        <f>SUM(R19/H19)</f>
        <v>#DIV/0!</v>
      </c>
      <c r="T19" s="8">
        <f>SUM(J19+L19+N19+P19+R19)</f>
        <v>0</v>
      </c>
      <c r="U19" s="93" t="e">
        <f>SUM(T19/I19)</f>
        <v>#DIV/0!</v>
      </c>
      <c r="V19" s="67"/>
    </row>
    <row r="20" spans="1:22" ht="60.75" thickBot="1" x14ac:dyDescent="0.3">
      <c r="A20" s="1" t="s">
        <v>37</v>
      </c>
      <c r="B20" s="5"/>
      <c r="C20" t="str">
        <f>IF(IFERROR(U20, 0) &gt; 0, IF(U20&lt;75%,"&lt;75%",IF(U20&lt;90%,"75-90%",IF(U20&lt;100%,"90-99%","100%"))), "")</f>
        <v/>
      </c>
      <c r="I20" s="8">
        <f>SUM(D20:H20)</f>
        <v>0</v>
      </c>
      <c r="K20" s="15" t="e">
        <f>SUM(J20/#REF!)</f>
        <v>#REF!</v>
      </c>
      <c r="L20" s="8"/>
      <c r="M20" s="15" t="e">
        <f>SUM(L20/E20)</f>
        <v>#DIV/0!</v>
      </c>
      <c r="N20" s="8"/>
      <c r="O20" s="15" t="e">
        <f>SUM(N20/F20)</f>
        <v>#DIV/0!</v>
      </c>
      <c r="P20" s="8"/>
      <c r="Q20" s="15" t="e">
        <f>SUM(P20/G20)</f>
        <v>#DIV/0!</v>
      </c>
      <c r="R20" s="8"/>
      <c r="S20" s="15" t="e">
        <f>SUM(R20/H20)</f>
        <v>#DIV/0!</v>
      </c>
      <c r="T20" s="8">
        <f>SUM(J20+L20+N20+P20+R20)</f>
        <v>0</v>
      </c>
      <c r="U20" s="93" t="e">
        <f>SUM(T20/I20)</f>
        <v>#DIV/0!</v>
      </c>
      <c r="V20" s="67"/>
    </row>
    <row r="21" spans="1:22" ht="60.75" thickBot="1" x14ac:dyDescent="0.3">
      <c r="A21" s="1" t="s">
        <v>38</v>
      </c>
      <c r="B21" s="5"/>
      <c r="C21" t="str">
        <f>IF(IFERROR(U21, 0) &gt; 0, IF(U21&lt;75%,"&lt;75%",IF(U21&lt;90%,"75-90%",IF(U21&lt;100%,"90-99%","100%"))), "")</f>
        <v/>
      </c>
      <c r="I21" s="8">
        <f>SUM(D21:H21)</f>
        <v>0</v>
      </c>
      <c r="K21" s="15" t="e">
        <f>SUM(J21/#REF!)</f>
        <v>#REF!</v>
      </c>
      <c r="L21" s="8"/>
      <c r="M21" s="15" t="e">
        <f>SUM(L21/E21)</f>
        <v>#DIV/0!</v>
      </c>
      <c r="N21" s="8"/>
      <c r="O21" s="15" t="e">
        <f>SUM(N21/F21)</f>
        <v>#DIV/0!</v>
      </c>
      <c r="P21" s="8"/>
      <c r="Q21" s="15" t="e">
        <f>SUM(P21/G21)</f>
        <v>#DIV/0!</v>
      </c>
      <c r="R21" s="8"/>
      <c r="S21" s="15" t="e">
        <f>SUM(R21/H21)</f>
        <v>#DIV/0!</v>
      </c>
      <c r="T21" s="8">
        <f>SUM(J21+L21+N21+P21+R21)</f>
        <v>0</v>
      </c>
      <c r="U21" s="93" t="e">
        <f>SUM(T21/I21)</f>
        <v>#DIV/0!</v>
      </c>
      <c r="V21" s="67"/>
    </row>
    <row r="22" spans="1:22" ht="60.75" thickBot="1" x14ac:dyDescent="0.3">
      <c r="A22" s="1" t="s">
        <v>41</v>
      </c>
      <c r="B22" s="5" t="s">
        <v>12</v>
      </c>
      <c r="C22" t="str">
        <f>IF(IFERROR(U22, 0) &gt; 0, IF(U22&lt;75%,"&lt;75%",IF(U22&lt;90%,"75-90%",IF(U22&lt;100%,"90-99%","100%"))), "")</f>
        <v/>
      </c>
      <c r="D22">
        <v>5272</v>
      </c>
      <c r="E22">
        <v>4247</v>
      </c>
      <c r="F22">
        <v>4128</v>
      </c>
      <c r="G22">
        <v>9612</v>
      </c>
      <c r="H22">
        <v>9775</v>
      </c>
      <c r="I22" s="8">
        <f>SUM(D22:H22)</f>
        <v>33034</v>
      </c>
      <c r="J22" s="32"/>
      <c r="K22" s="33" t="e">
        <f>SUM(J22/#REF!)</f>
        <v>#REF!</v>
      </c>
      <c r="L22" s="34"/>
      <c r="M22" s="33">
        <f>SUM(L22/E22)</f>
        <v>0</v>
      </c>
      <c r="N22" s="34"/>
      <c r="O22" s="33">
        <f>SUM(N22/F22)</f>
        <v>0</v>
      </c>
      <c r="P22" s="34"/>
      <c r="Q22" s="33">
        <f>SUM(P22/G22)</f>
        <v>0</v>
      </c>
      <c r="R22" s="34"/>
      <c r="S22" s="33">
        <f>SUM(R22/H22)</f>
        <v>0</v>
      </c>
      <c r="T22" s="34">
        <f>SUM(J22+L22+N22+P22+R22)</f>
        <v>0</v>
      </c>
      <c r="U22" s="94">
        <f>SUM(T22/I22)</f>
        <v>0</v>
      </c>
      <c r="V22" s="67"/>
    </row>
    <row r="23" spans="1:22" ht="45.75" thickBot="1" x14ac:dyDescent="0.3">
      <c r="A23" s="1" t="s">
        <v>43</v>
      </c>
      <c r="B23" s="5"/>
      <c r="C23" t="str">
        <f>IF(IFERROR(U23, 0) &gt; 0, IF(U23&lt;75%,"&lt;75%",IF(U23&lt;90%,"75-90%",IF(U23&lt;100%,"90-99%","100%"))), "")</f>
        <v/>
      </c>
      <c r="I23" s="8">
        <f>SUM(D23:H23)</f>
        <v>0</v>
      </c>
      <c r="K23" s="15" t="e">
        <f>SUM(J23/D23)</f>
        <v>#DIV/0!</v>
      </c>
      <c r="L23" s="8"/>
      <c r="M23" s="15" t="e">
        <f>SUM(L23/E23)</f>
        <v>#DIV/0!</v>
      </c>
      <c r="N23" s="8"/>
      <c r="O23" s="15" t="e">
        <f>SUM(N23/F23)</f>
        <v>#DIV/0!</v>
      </c>
      <c r="P23" s="8"/>
      <c r="Q23" s="15" t="e">
        <f>SUM(P23/G23)</f>
        <v>#DIV/0!</v>
      </c>
      <c r="R23" s="8"/>
      <c r="S23" s="15" t="e">
        <f>SUM(R23/H23)</f>
        <v>#DIV/0!</v>
      </c>
      <c r="T23" s="8">
        <f>SUM(J23+L23+N23+P23+R23)</f>
        <v>0</v>
      </c>
      <c r="U23" s="93" t="e">
        <f>SUM(T23/I23)</f>
        <v>#DIV/0!</v>
      </c>
      <c r="V23" s="67"/>
    </row>
    <row r="24" spans="1:22" ht="30.75" thickBot="1" x14ac:dyDescent="0.3">
      <c r="A24" s="1" t="s">
        <v>44</v>
      </c>
      <c r="B24" s="5" t="s">
        <v>12</v>
      </c>
      <c r="C24" t="str">
        <f>IF(IFERROR(U24, 0) &gt; 0, IF(U24&lt;75%,"&lt;75%",IF(U24&lt;90%,"75-90%",IF(U24&lt;100%,"90-99%","100%"))), "")</f>
        <v/>
      </c>
      <c r="D24">
        <v>12780</v>
      </c>
      <c r="E24">
        <v>15865</v>
      </c>
      <c r="F24">
        <v>16118</v>
      </c>
      <c r="G24">
        <v>18939</v>
      </c>
      <c r="H24">
        <v>14615</v>
      </c>
      <c r="I24" s="8">
        <f>SUM(D24:H24)</f>
        <v>78317</v>
      </c>
      <c r="K24" s="15"/>
      <c r="L24" s="8"/>
      <c r="M24" s="15">
        <f>SUM(L24/E24)</f>
        <v>0</v>
      </c>
      <c r="N24" s="8"/>
      <c r="O24" s="15">
        <f>SUM(N24/F24)</f>
        <v>0</v>
      </c>
      <c r="P24" s="8"/>
      <c r="Q24" s="15">
        <f>SUM(P24/G24)</f>
        <v>0</v>
      </c>
      <c r="R24" s="8"/>
      <c r="S24" s="15"/>
      <c r="T24" s="8">
        <f>SUM(J24+L24+N24+P24+R24)</f>
        <v>0</v>
      </c>
      <c r="U24" s="93">
        <f>SUM(T24/I24)</f>
        <v>0</v>
      </c>
      <c r="V24" s="67"/>
    </row>
    <row r="25" spans="1:22" ht="90.75" thickBot="1" x14ac:dyDescent="0.3">
      <c r="A25" s="1" t="s">
        <v>45</v>
      </c>
      <c r="B25" s="5" t="s">
        <v>46</v>
      </c>
      <c r="C25" t="str">
        <f>IF(IFERROR(U25, 0) &gt; 0, IF(U25&lt;75%,"&lt;75%",IF(U25&lt;90%,"75-90%",IF(U25&lt;100%,"90-99%","100%"))), "")</f>
        <v/>
      </c>
      <c r="I25" s="8">
        <f>SUM(D25:H25)</f>
        <v>0</v>
      </c>
      <c r="K25" s="15" t="e">
        <f>SUM(J25/D25)</f>
        <v>#DIV/0!</v>
      </c>
      <c r="L25" s="8"/>
      <c r="M25" s="15" t="e">
        <f>SUM(L25/E25)</f>
        <v>#DIV/0!</v>
      </c>
      <c r="N25" s="8"/>
      <c r="O25" s="15" t="e">
        <f>SUM(N25/F25)</f>
        <v>#DIV/0!</v>
      </c>
      <c r="P25" s="8"/>
      <c r="Q25" s="15" t="e">
        <f>SUM(P25/G25)</f>
        <v>#DIV/0!</v>
      </c>
      <c r="R25" s="8"/>
      <c r="S25" s="15" t="e">
        <f>SUM(R25/H25)</f>
        <v>#DIV/0!</v>
      </c>
      <c r="T25" s="8">
        <f>SUM(J25+L25+N25+P25+R25)</f>
        <v>0</v>
      </c>
      <c r="U25" s="93" t="e">
        <f>SUM(T25/I25)</f>
        <v>#DIV/0!</v>
      </c>
      <c r="V25" s="67"/>
    </row>
    <row r="26" spans="1:22" ht="45.75" thickBot="1" x14ac:dyDescent="0.3">
      <c r="A26" s="1" t="s">
        <v>47</v>
      </c>
      <c r="B26" s="5" t="s">
        <v>12</v>
      </c>
      <c r="C26" t="str">
        <f>IF(IFERROR(U26, 0) &gt; 0, IF(U26&lt;75%,"&lt;75%",IF(U26&lt;90%,"75-90%",IF(U26&lt;100%,"90-99%","100%"))), "")</f>
        <v/>
      </c>
      <c r="I26" s="8">
        <f>SUM(D26:H26)</f>
        <v>0</v>
      </c>
      <c r="K26" s="15" t="e">
        <f>SUM(J26/D26)</f>
        <v>#DIV/0!</v>
      </c>
      <c r="L26" s="8"/>
      <c r="M26" s="15" t="e">
        <f>SUM(L26/E26)</f>
        <v>#DIV/0!</v>
      </c>
      <c r="N26" s="8"/>
      <c r="O26" s="15" t="e">
        <f>SUM(N26/F26)</f>
        <v>#DIV/0!</v>
      </c>
      <c r="P26" s="8"/>
      <c r="Q26" s="15" t="e">
        <f>SUM(P26/G26)</f>
        <v>#DIV/0!</v>
      </c>
      <c r="R26" s="8"/>
      <c r="S26" s="15" t="e">
        <f>SUM(R26/H26)</f>
        <v>#DIV/0!</v>
      </c>
      <c r="T26" s="8">
        <f>SUM(J26+L26+N26+P26+R26)</f>
        <v>0</v>
      </c>
      <c r="U26" s="93" t="e">
        <f>SUM(T26/I26)</f>
        <v>#DIV/0!</v>
      </c>
      <c r="V26" s="67"/>
    </row>
    <row r="27" spans="1:22" ht="45.75" thickBot="1" x14ac:dyDescent="0.3">
      <c r="A27" s="1" t="s">
        <v>49</v>
      </c>
      <c r="B27" s="5"/>
      <c r="C27" t="str">
        <f>IF(IFERROR(U27, 0) &gt; 0, IF(U27&lt;75%,"&lt;75%",IF(U27&lt;90%,"75-90%",IF(U27&lt;100%,"90-99%","100%"))), "")</f>
        <v/>
      </c>
      <c r="I27" s="8">
        <f>SUM(D27:H27)</f>
        <v>0</v>
      </c>
      <c r="K27" s="15" t="e">
        <f>SUM(J27/D27)</f>
        <v>#DIV/0!</v>
      </c>
      <c r="L27" s="8"/>
      <c r="M27" s="15" t="e">
        <f>SUM(L27/E27)</f>
        <v>#DIV/0!</v>
      </c>
      <c r="N27" s="8"/>
      <c r="O27" s="15" t="e">
        <f>SUM(N27/F27)</f>
        <v>#DIV/0!</v>
      </c>
      <c r="P27" s="8"/>
      <c r="Q27" s="15" t="e">
        <f>SUM(P27/G27)</f>
        <v>#DIV/0!</v>
      </c>
      <c r="R27" s="8"/>
      <c r="S27" s="15" t="e">
        <f>SUM(R27/H27)</f>
        <v>#DIV/0!</v>
      </c>
      <c r="T27" s="8">
        <f>SUM(J27+L27+N27+P27+R27)</f>
        <v>0</v>
      </c>
      <c r="U27" s="93" t="e">
        <f>SUM(T27/I27)</f>
        <v>#DIV/0!</v>
      </c>
      <c r="V27" s="67"/>
    </row>
    <row r="28" spans="1:22" ht="105.75" thickBot="1" x14ac:dyDescent="0.3">
      <c r="A28" s="1" t="s">
        <v>50</v>
      </c>
      <c r="B28" s="5" t="s">
        <v>12</v>
      </c>
      <c r="C28" t="str">
        <f>IF(IFERROR(U28, 0) &gt; 0, IF(U28&lt;75%,"&lt;75%",IF(U28&lt;90%,"75-90%",IF(U28&lt;100%,"90-99%","100%"))), "")</f>
        <v/>
      </c>
      <c r="D28" s="10"/>
      <c r="E28" s="10"/>
      <c r="F28" s="10"/>
      <c r="G28" s="10"/>
      <c r="H28" s="10"/>
      <c r="I28" s="12">
        <f>SUM(D28:H28)</f>
        <v>0</v>
      </c>
      <c r="J28" s="10"/>
      <c r="K28" s="15" t="e">
        <f>SUM(J28/D28)</f>
        <v>#DIV/0!</v>
      </c>
      <c r="L28" s="12"/>
      <c r="M28" s="16" t="e">
        <f>SUM(L28/E28)</f>
        <v>#DIV/0!</v>
      </c>
      <c r="N28" s="12"/>
      <c r="O28" s="16" t="e">
        <f>SUM(N28/F28)</f>
        <v>#DIV/0!</v>
      </c>
      <c r="P28" s="12"/>
      <c r="Q28" s="16" t="e">
        <f>SUM(P28/G28)</f>
        <v>#DIV/0!</v>
      </c>
      <c r="R28" s="12"/>
      <c r="S28" s="16" t="e">
        <f>SUM(R28/H28)</f>
        <v>#DIV/0!</v>
      </c>
      <c r="T28" s="12">
        <f>SUM(J28+L28+N28+P28+R28)</f>
        <v>0</v>
      </c>
      <c r="U28" s="92" t="e">
        <f>SUM(T28/I28)</f>
        <v>#DIV/0!</v>
      </c>
      <c r="V28" s="67"/>
    </row>
    <row r="29" spans="1:22" ht="30.75" thickBot="1" x14ac:dyDescent="0.3">
      <c r="A29" s="1" t="s">
        <v>52</v>
      </c>
      <c r="B29" s="5"/>
      <c r="C29" t="str">
        <f>IF(IFERROR(U29, 0) &gt; 0, IF(U29&lt;75%,"&lt;75%",IF(U29&lt;90%,"75-90%",IF(U29&lt;100%,"90-99%","100%"))), "")</f>
        <v/>
      </c>
      <c r="I29" s="49">
        <f>SUM(D29:H29)</f>
        <v>0</v>
      </c>
      <c r="K29" s="15" t="e">
        <f>SUM(J29/D29)</f>
        <v>#DIV/0!</v>
      </c>
      <c r="L29" s="8"/>
      <c r="M29" s="15" t="e">
        <f>SUM(L29/E29)</f>
        <v>#DIV/0!</v>
      </c>
      <c r="N29" s="8"/>
      <c r="O29" s="15" t="e">
        <f>SUM(N29/F29)</f>
        <v>#DIV/0!</v>
      </c>
      <c r="P29" s="8"/>
      <c r="Q29" s="15" t="e">
        <f>SUM(P29/G29)</f>
        <v>#DIV/0!</v>
      </c>
      <c r="R29" s="8"/>
      <c r="S29" s="15" t="e">
        <f>SUM(R29/H29)</f>
        <v>#DIV/0!</v>
      </c>
      <c r="T29" s="8">
        <f>SUM(J29+L29+N29+P29+R29)</f>
        <v>0</v>
      </c>
      <c r="U29" s="93" t="e">
        <f>SUM(T29/I29)</f>
        <v>#DIV/0!</v>
      </c>
      <c r="V29" s="67"/>
    </row>
    <row r="30" spans="1:22" ht="60.75" thickBot="1" x14ac:dyDescent="0.3">
      <c r="A30" s="1" t="s">
        <v>53</v>
      </c>
      <c r="B30" s="5"/>
      <c r="C30" t="str">
        <f>IF(IFERROR(U30, 0) &gt; 0, IF(U30&lt;75%,"&lt;75%",IF(U30&lt;90%,"75-90%",IF(U30&lt;100%,"90-99%","100%"))), "")</f>
        <v/>
      </c>
      <c r="I30" s="8">
        <f>SUM(D30:H30)</f>
        <v>0</v>
      </c>
      <c r="K30" s="15" t="e">
        <f>SUM(J30/D30)</f>
        <v>#DIV/0!</v>
      </c>
      <c r="L30" s="8"/>
      <c r="M30" s="15" t="e">
        <f>SUM(L30/E30)</f>
        <v>#DIV/0!</v>
      </c>
      <c r="N30" s="8"/>
      <c r="O30" s="15" t="e">
        <f>SUM(N30/F30)</f>
        <v>#DIV/0!</v>
      </c>
      <c r="P30" s="8"/>
      <c r="Q30" s="15" t="e">
        <f>SUM(P30/G30)</f>
        <v>#DIV/0!</v>
      </c>
      <c r="R30" s="8"/>
      <c r="S30" s="15" t="e">
        <f>SUM(R30/H30)</f>
        <v>#DIV/0!</v>
      </c>
      <c r="T30" s="8">
        <f>SUM(J30+L30+N30+P30+R30)</f>
        <v>0</v>
      </c>
      <c r="U30" s="93" t="e">
        <f>SUM(T30/I30)</f>
        <v>#DIV/0!</v>
      </c>
      <c r="V30" s="67"/>
    </row>
    <row r="31" spans="1:22" ht="45.75" thickBot="1" x14ac:dyDescent="0.3">
      <c r="A31" s="1" t="s">
        <v>54</v>
      </c>
      <c r="B31" s="5"/>
      <c r="C31" t="str">
        <f>IF(IFERROR(U31, 0) &gt; 0, IF(U31&lt;75%,"&lt;75%",IF(U31&lt;90%,"75-90%",IF(U31&lt;100%,"90-99%","100%"))), "")</f>
        <v/>
      </c>
      <c r="I31" s="8">
        <f>SUM(D31:H31)</f>
        <v>0</v>
      </c>
      <c r="K31" s="15" t="e">
        <f>SUM(J31/D31)</f>
        <v>#DIV/0!</v>
      </c>
      <c r="L31" s="8"/>
      <c r="M31" s="15" t="e">
        <f>SUM(L31/E31)</f>
        <v>#DIV/0!</v>
      </c>
      <c r="N31" s="8"/>
      <c r="O31" s="15" t="e">
        <f>SUM(N31/F31)</f>
        <v>#DIV/0!</v>
      </c>
      <c r="P31" s="8"/>
      <c r="Q31" s="15" t="e">
        <f>SUM(P31/G31)</f>
        <v>#DIV/0!</v>
      </c>
      <c r="R31" s="8"/>
      <c r="S31" s="15" t="e">
        <f>SUM(R31/H31)</f>
        <v>#DIV/0!</v>
      </c>
      <c r="T31" s="8">
        <f>SUM(J31+L31+N31+P31+R31)</f>
        <v>0</v>
      </c>
      <c r="U31" s="93" t="e">
        <f>SUM(T31/I31)</f>
        <v>#DIV/0!</v>
      </c>
      <c r="V31" s="67"/>
    </row>
    <row r="32" spans="1:22" ht="45.75" thickBot="1" x14ac:dyDescent="0.3">
      <c r="A32" s="1" t="s">
        <v>55</v>
      </c>
      <c r="B32" s="5"/>
      <c r="C32" t="str">
        <f>IF(IFERROR(U32, 0) &gt; 0, IF(U32&lt;75%,"&lt;75%",IF(U32&lt;90%,"75-90%",IF(U32&lt;100%,"90-99%","100%"))), "")</f>
        <v/>
      </c>
      <c r="I32" s="8">
        <f>SUM(D32:H32)</f>
        <v>0</v>
      </c>
      <c r="K32" s="15" t="e">
        <f>SUM(J32/D32)</f>
        <v>#DIV/0!</v>
      </c>
      <c r="L32" s="8"/>
      <c r="M32" s="15" t="e">
        <f>SUM(L32/E32)</f>
        <v>#DIV/0!</v>
      </c>
      <c r="N32" s="8"/>
      <c r="O32" s="15" t="e">
        <f>SUM(N32/F32)</f>
        <v>#DIV/0!</v>
      </c>
      <c r="P32" s="8"/>
      <c r="Q32" s="15" t="e">
        <f>SUM(P32/G32)</f>
        <v>#DIV/0!</v>
      </c>
      <c r="R32" s="8"/>
      <c r="S32" s="15" t="e">
        <f>SUM(R32/H32)</f>
        <v>#DIV/0!</v>
      </c>
      <c r="T32" s="8">
        <f>SUM(J32+L32+N32+P32+R32)</f>
        <v>0</v>
      </c>
      <c r="U32" s="93" t="e">
        <f>SUM(T32/I32)</f>
        <v>#DIV/0!</v>
      </c>
      <c r="V32" s="67"/>
    </row>
    <row r="33" spans="1:22" ht="52.5" thickBot="1" x14ac:dyDescent="0.3">
      <c r="A33" s="2" t="s">
        <v>56</v>
      </c>
      <c r="B33" s="7" t="s">
        <v>12</v>
      </c>
      <c r="C33" t="str">
        <f>IF(IFERROR(U33, 0) &gt; 0, IF(U33&lt;75%,"&lt;75%",IF(U33&lt;90%,"75-90%",IF(U33&lt;100%,"90-99%","100%"))), "")</f>
        <v/>
      </c>
      <c r="I33" s="8">
        <f>SUM(D33:H33)</f>
        <v>0</v>
      </c>
      <c r="K33" s="15" t="e">
        <f>SUM(J33/D33)</f>
        <v>#DIV/0!</v>
      </c>
      <c r="L33" s="8"/>
      <c r="M33" s="15" t="e">
        <f>SUM(L33/E33)</f>
        <v>#DIV/0!</v>
      </c>
      <c r="N33" s="8"/>
      <c r="O33" s="15" t="e">
        <f>SUM(N33/F33)</f>
        <v>#DIV/0!</v>
      </c>
      <c r="P33" s="8"/>
      <c r="Q33" s="15" t="e">
        <f>SUM(P33/G33)</f>
        <v>#DIV/0!</v>
      </c>
      <c r="R33" s="8"/>
      <c r="S33" s="15" t="e">
        <f>SUM(R33/H33)</f>
        <v>#DIV/0!</v>
      </c>
      <c r="T33" s="8">
        <f>SUM(J33+L33+N33+P33+R33)</f>
        <v>0</v>
      </c>
      <c r="U33" s="93" t="e">
        <f>SUM(T33/I33)</f>
        <v>#DIV/0!</v>
      </c>
      <c r="V33" s="67"/>
    </row>
    <row r="34" spans="1:22" ht="45.75" thickBot="1" x14ac:dyDescent="0.3">
      <c r="A34" s="1" t="s">
        <v>57</v>
      </c>
      <c r="B34" s="5" t="s">
        <v>12</v>
      </c>
      <c r="C34" t="str">
        <f>IF(IFERROR(U34, 0) &gt; 0, IF(U34&lt;75%,"&lt;75%",IF(U34&lt;90%,"75-90%",IF(U34&lt;100%,"90-99%","100%"))), "")</f>
        <v/>
      </c>
      <c r="D34" s="10"/>
      <c r="E34" s="10"/>
      <c r="F34" s="10"/>
      <c r="G34" s="10"/>
      <c r="H34" s="10"/>
      <c r="I34" s="12">
        <f>SUM(D34:H34)</f>
        <v>0</v>
      </c>
      <c r="J34" s="10"/>
      <c r="K34" s="16" t="e">
        <f>SUM(J34/D34)</f>
        <v>#DIV/0!</v>
      </c>
      <c r="L34" s="12"/>
      <c r="M34" s="16" t="e">
        <f>SUM(L34/E34)</f>
        <v>#DIV/0!</v>
      </c>
      <c r="N34" s="12"/>
      <c r="O34" s="16" t="e">
        <f>SUM(N34/F34)</f>
        <v>#DIV/0!</v>
      </c>
      <c r="P34" s="12"/>
      <c r="Q34" s="16" t="e">
        <f>SUM(P34/G34)</f>
        <v>#DIV/0!</v>
      </c>
      <c r="R34" s="12"/>
      <c r="S34" s="16" t="e">
        <f>SUM(R34/H34)</f>
        <v>#DIV/0!</v>
      </c>
      <c r="T34" s="12">
        <f>SUM(J34+L34+N34+P34+R34)</f>
        <v>0</v>
      </c>
      <c r="U34" s="92" t="e">
        <f>SUM(T34/I34)</f>
        <v>#DIV/0!</v>
      </c>
      <c r="V34" s="67"/>
    </row>
    <row r="35" spans="1:22" ht="60.75" thickBot="1" x14ac:dyDescent="0.3">
      <c r="A35" s="1" t="s">
        <v>64</v>
      </c>
      <c r="B35" s="5"/>
      <c r="C35" t="str">
        <f>IF(IFERROR(U35, 0) &gt; 0, IF(U35&lt;75%,"&lt;75%",IF(U35&lt;90%,"75-90%",IF(U35&lt;100%,"90-99%","100%"))), "")</f>
        <v/>
      </c>
      <c r="I35" s="8">
        <f>SUM(D35:H35)</f>
        <v>0</v>
      </c>
      <c r="K35" s="15" t="e">
        <f>SUM(J35/D35)</f>
        <v>#DIV/0!</v>
      </c>
      <c r="L35" s="8"/>
      <c r="M35" s="15" t="e">
        <f>SUM(L35/E35)</f>
        <v>#DIV/0!</v>
      </c>
      <c r="N35" s="8"/>
      <c r="O35" s="15" t="e">
        <f>SUM(N35/F35)</f>
        <v>#DIV/0!</v>
      </c>
      <c r="P35" s="8"/>
      <c r="Q35" s="15" t="e">
        <f>SUM(P35/G35)</f>
        <v>#DIV/0!</v>
      </c>
      <c r="R35" s="8"/>
      <c r="S35" s="15" t="e">
        <f>SUM(R35/H35)</f>
        <v>#DIV/0!</v>
      </c>
      <c r="T35" s="8">
        <f>SUM(J35+L35+N35+P35+R35)</f>
        <v>0</v>
      </c>
      <c r="U35" s="93" t="e">
        <f>SUM(T35/I35)</f>
        <v>#DIV/0!</v>
      </c>
      <c r="V35" s="67"/>
    </row>
    <row r="36" spans="1:22" ht="45.75" thickBot="1" x14ac:dyDescent="0.3">
      <c r="A36" s="1" t="s">
        <v>67</v>
      </c>
      <c r="B36" s="5" t="s">
        <v>12</v>
      </c>
      <c r="C36" t="str">
        <f>IF(IFERROR(U36, 0) &gt; 0, IF(U36&lt;75%,"&lt;75%",IF(U36&lt;90%,"75-90%",IF(U36&lt;100%,"90-99%","100%"))), "")</f>
        <v/>
      </c>
      <c r="D36" s="10"/>
      <c r="E36" s="10"/>
      <c r="F36" s="10"/>
      <c r="G36" s="10"/>
      <c r="H36" s="10"/>
      <c r="I36" s="8"/>
      <c r="J36" s="10"/>
      <c r="K36" s="15" t="e">
        <f>SUM(J36/D36)</f>
        <v>#DIV/0!</v>
      </c>
      <c r="L36" s="8"/>
      <c r="M36" s="15" t="e">
        <f>SUM(L36/E36)</f>
        <v>#DIV/0!</v>
      </c>
      <c r="N36" s="8">
        <v>57105</v>
      </c>
      <c r="O36" s="15" t="e">
        <f>SUM(N36/F36)</f>
        <v>#DIV/0!</v>
      </c>
      <c r="P36" s="8">
        <v>42560</v>
      </c>
      <c r="Q36" s="15" t="e">
        <f>SUM(P36/G36)</f>
        <v>#DIV/0!</v>
      </c>
      <c r="R36" s="8">
        <v>67573</v>
      </c>
      <c r="S36" s="15" t="e">
        <f>SUM(R36/H36)</f>
        <v>#DIV/0!</v>
      </c>
      <c r="T36" s="8">
        <f>SUM(J36+L36+N36+P36+R36)</f>
        <v>167238</v>
      </c>
      <c r="U36" s="93" t="e">
        <f>SUM(T36/I36)</f>
        <v>#DIV/0!</v>
      </c>
      <c r="V36" s="67"/>
    </row>
    <row r="37" spans="1:22" ht="45.75" thickBot="1" x14ac:dyDescent="0.3">
      <c r="A37" s="1" t="s">
        <v>68</v>
      </c>
      <c r="B37" s="5"/>
      <c r="C37" t="str">
        <f>IF(IFERROR(U37, 0) &gt; 0, IF(U37&lt;75%,"&lt;75%",IF(U37&lt;90%,"75-90%",IF(U37&lt;100%,"90-99%","100%"))), "")</f>
        <v/>
      </c>
      <c r="I37" s="8">
        <f>SUM(D37:H37)</f>
        <v>0</v>
      </c>
      <c r="K37" s="15" t="e">
        <f>SUM(J37/D37)</f>
        <v>#DIV/0!</v>
      </c>
      <c r="L37" s="8"/>
      <c r="M37" s="15" t="e">
        <f>SUM(L37/E37)</f>
        <v>#DIV/0!</v>
      </c>
      <c r="N37" s="8"/>
      <c r="O37" s="15" t="e">
        <f>SUM(N37/F37)</f>
        <v>#DIV/0!</v>
      </c>
      <c r="P37" s="8"/>
      <c r="Q37" s="15" t="e">
        <f>SUM(P37/G37)</f>
        <v>#DIV/0!</v>
      </c>
      <c r="R37" s="8"/>
      <c r="S37" s="15" t="e">
        <f>SUM(R37/H37)</f>
        <v>#DIV/0!</v>
      </c>
      <c r="T37" s="8">
        <f>SUM(J37+L37+N37+P37+R37)</f>
        <v>0</v>
      </c>
      <c r="U37" s="93" t="e">
        <f>SUM(T37/I37)</f>
        <v>#DIV/0!</v>
      </c>
      <c r="V37" s="67"/>
    </row>
    <row r="38" spans="1:22" ht="45.75" thickBot="1" x14ac:dyDescent="0.3">
      <c r="A38" s="1" t="s">
        <v>70</v>
      </c>
      <c r="B38" s="5"/>
      <c r="C38" t="str">
        <f>IF(IFERROR(U38, 0) &gt; 0, IF(U38&lt;75%,"&lt;75%",IF(U38&lt;90%,"75-90%",IF(U38&lt;100%,"90-99%","100%"))), "")</f>
        <v/>
      </c>
      <c r="I38" s="8">
        <f>SUM(D38:H38)</f>
        <v>0</v>
      </c>
      <c r="K38" s="15" t="e">
        <f>SUM(J38/D38)</f>
        <v>#DIV/0!</v>
      </c>
      <c r="L38" s="8"/>
      <c r="M38" s="15" t="e">
        <f>SUM(L38/E38)</f>
        <v>#DIV/0!</v>
      </c>
      <c r="N38" s="8"/>
      <c r="O38" s="15" t="e">
        <f>SUM(N38/F38)</f>
        <v>#DIV/0!</v>
      </c>
      <c r="P38" s="8"/>
      <c r="Q38" s="15" t="e">
        <f>SUM(P38/G38)</f>
        <v>#DIV/0!</v>
      </c>
      <c r="R38" s="8"/>
      <c r="S38" s="15" t="e">
        <f>SUM(R38/H38)</f>
        <v>#DIV/0!</v>
      </c>
      <c r="T38" s="8">
        <f>SUM(J38+L38+N38+P38+R38)</f>
        <v>0</v>
      </c>
      <c r="U38" s="93" t="e">
        <f>SUM(T38/I38)</f>
        <v>#DIV/0!</v>
      </c>
      <c r="V38" s="67"/>
    </row>
    <row r="39" spans="1:22" ht="60.75" thickBot="1" x14ac:dyDescent="0.3">
      <c r="A39" s="1" t="s">
        <v>71</v>
      </c>
      <c r="B39" s="5" t="s">
        <v>12</v>
      </c>
      <c r="C39" t="str">
        <f>IF(IFERROR(U39, 0) &gt; 0, IF(U39&lt;75%,"&lt;75%",IF(U39&lt;90%,"75-90%",IF(U39&lt;100%,"90-99%","100%"))), "")</f>
        <v/>
      </c>
      <c r="D39" s="10"/>
      <c r="E39" s="10"/>
      <c r="F39" s="10"/>
      <c r="G39">
        <v>16620</v>
      </c>
      <c r="H39">
        <v>11337</v>
      </c>
      <c r="I39" s="8">
        <f>SUM(D39:H39)</f>
        <v>27957</v>
      </c>
      <c r="J39" s="10"/>
      <c r="K39" s="16" t="e">
        <f>SUM(J39/D39)</f>
        <v>#DIV/0!</v>
      </c>
      <c r="L39" s="12"/>
      <c r="M39" s="16" t="e">
        <f>SUM(L39/E39)</f>
        <v>#DIV/0!</v>
      </c>
      <c r="N39" s="12"/>
      <c r="O39" s="16" t="e">
        <f>SUM(N39/F39)</f>
        <v>#DIV/0!</v>
      </c>
      <c r="P39" s="12"/>
      <c r="Q39" s="16">
        <f>SUM(P39/G39)</f>
        <v>0</v>
      </c>
      <c r="R39" s="12"/>
      <c r="S39" s="16">
        <f>SUM(R39/H39)</f>
        <v>0</v>
      </c>
      <c r="T39" s="12">
        <f>SUM(J39+L39+N39+P39+R39)</f>
        <v>0</v>
      </c>
      <c r="U39" s="92">
        <f>SUM(T39/I39)</f>
        <v>0</v>
      </c>
      <c r="V39" s="67"/>
    </row>
    <row r="40" spans="1:22" ht="45.75" thickBot="1" x14ac:dyDescent="0.3">
      <c r="A40" s="1" t="s">
        <v>74</v>
      </c>
      <c r="B40" s="5" t="s">
        <v>12</v>
      </c>
      <c r="C40" t="str">
        <f>IF(IFERROR(U40, 0) &gt; 0, IF(U40&lt;75%,"&lt;75%",IF(U40&lt;90%,"75-90%",IF(U40&lt;100%,"90-99%","100%"))), "")</f>
        <v/>
      </c>
      <c r="D40" s="4">
        <v>22687</v>
      </c>
      <c r="E40" s="4">
        <v>12144</v>
      </c>
      <c r="F40" s="4">
        <v>9046</v>
      </c>
      <c r="G40" s="4">
        <v>17577</v>
      </c>
      <c r="H40" s="4">
        <v>9781</v>
      </c>
      <c r="I40" s="8">
        <f>SUM(D40:H40)</f>
        <v>71235</v>
      </c>
      <c r="J40" t="s">
        <v>75</v>
      </c>
      <c r="K40" s="15" t="e">
        <f>SUM(J40/#REF!)</f>
        <v>#VALUE!</v>
      </c>
      <c r="L40" s="8"/>
      <c r="M40" s="15">
        <f>SUM(L40/E40)</f>
        <v>0</v>
      </c>
      <c r="N40" s="8"/>
      <c r="O40" s="15">
        <f>SUM(N40/F40)</f>
        <v>0</v>
      </c>
      <c r="P40" s="8"/>
      <c r="Q40" s="15">
        <f>SUM(P40/G40)</f>
        <v>0</v>
      </c>
      <c r="R40" s="8"/>
      <c r="S40" s="15">
        <f>SUM(R40/H40)</f>
        <v>0</v>
      </c>
      <c r="T40" s="8" t="e">
        <f>SUM(J40+L40+N40+P40+R40)</f>
        <v>#VALUE!</v>
      </c>
      <c r="U40" s="93" t="e">
        <f>SUM(T40/I40)</f>
        <v>#VALUE!</v>
      </c>
      <c r="V40" s="67"/>
    </row>
    <row r="41" spans="1:22" ht="45.75" thickBot="1" x14ac:dyDescent="0.3">
      <c r="A41" s="1" t="s">
        <v>76</v>
      </c>
      <c r="B41" s="5" t="s">
        <v>12</v>
      </c>
      <c r="C41" t="str">
        <f>IF(IFERROR(U41, 0) &gt; 0, IF(U41&lt;75%,"&lt;75%",IF(U41&lt;90%,"75-90%",IF(U41&lt;100%,"90-99%","100%"))), "")</f>
        <v/>
      </c>
      <c r="I41" s="8">
        <f>SUM(D41:H41)</f>
        <v>0</v>
      </c>
      <c r="K41" s="15" t="e">
        <f>SUM(J41/D41)</f>
        <v>#DIV/0!</v>
      </c>
      <c r="L41" s="8"/>
      <c r="M41" s="15" t="e">
        <f>SUM(L41/E41)</f>
        <v>#DIV/0!</v>
      </c>
      <c r="N41" s="8"/>
      <c r="O41" s="15" t="e">
        <f>SUM(N41/F41)</f>
        <v>#DIV/0!</v>
      </c>
      <c r="P41" s="8"/>
      <c r="Q41" s="15" t="e">
        <f>SUM(P41/G41)</f>
        <v>#DIV/0!</v>
      </c>
      <c r="R41" s="8"/>
      <c r="S41" s="15" t="e">
        <f>SUM(R41/H41)</f>
        <v>#DIV/0!</v>
      </c>
      <c r="T41" s="8">
        <f>SUM(J41+L41+N41+P41+R41)</f>
        <v>0</v>
      </c>
      <c r="U41" s="93" t="e">
        <f>SUM(T41/I41)</f>
        <v>#DIV/0!</v>
      </c>
      <c r="V41" s="67"/>
    </row>
    <row r="42" spans="1:22" ht="30.75" thickBot="1" x14ac:dyDescent="0.3">
      <c r="A42" s="1" t="s">
        <v>77</v>
      </c>
      <c r="B42" s="5"/>
      <c r="C42" t="str">
        <f>IF(IFERROR(U42, 0) &gt; 0, IF(U42&lt;75%,"&lt;75%",IF(U42&lt;90%,"75-90%",IF(U42&lt;100%,"90-99%","100%"))), "")</f>
        <v/>
      </c>
      <c r="I42" s="8">
        <f>SUM(D42:H42)</f>
        <v>0</v>
      </c>
      <c r="K42" s="15" t="e">
        <f>SUM(J42/D42)</f>
        <v>#DIV/0!</v>
      </c>
      <c r="L42" s="8"/>
      <c r="M42" s="15" t="e">
        <f>SUM(L42/E42)</f>
        <v>#DIV/0!</v>
      </c>
      <c r="N42" s="8"/>
      <c r="O42" s="15" t="e">
        <f>SUM(N42/F42)</f>
        <v>#DIV/0!</v>
      </c>
      <c r="P42" s="8"/>
      <c r="Q42" s="15" t="e">
        <f>SUM(P42/G42)</f>
        <v>#DIV/0!</v>
      </c>
      <c r="R42" s="8"/>
      <c r="S42" s="15" t="e">
        <f>SUM(R42/H42)</f>
        <v>#DIV/0!</v>
      </c>
      <c r="T42" s="8">
        <f>SUM(J42+L42+N42+P42+R42)</f>
        <v>0</v>
      </c>
      <c r="U42" s="93" t="e">
        <f>SUM(T42/I42)</f>
        <v>#DIV/0!</v>
      </c>
      <c r="V42" s="67"/>
    </row>
    <row r="43" spans="1:22" ht="45.75" thickBot="1" x14ac:dyDescent="0.3">
      <c r="A43" s="1" t="s">
        <v>78</v>
      </c>
      <c r="B43" s="5" t="s">
        <v>12</v>
      </c>
      <c r="C43" t="str">
        <f>IF(IFERROR(U43, 0) &gt; 0, IF(U43&lt;75%,"&lt;75%",IF(U43&lt;90%,"75-90%",IF(U43&lt;100%,"90-99%","100%"))), "")</f>
        <v/>
      </c>
      <c r="I43" s="8">
        <f>SUM(D43:H43)</f>
        <v>0</v>
      </c>
      <c r="K43" s="15" t="e">
        <f>SUM(J43/D43)</f>
        <v>#DIV/0!</v>
      </c>
      <c r="L43" s="8"/>
      <c r="M43" s="15" t="e">
        <f>SUM(L43/E43)</f>
        <v>#DIV/0!</v>
      </c>
      <c r="N43" s="8"/>
      <c r="O43" s="15" t="e">
        <f>SUM(N43/F43)</f>
        <v>#DIV/0!</v>
      </c>
      <c r="P43" s="8"/>
      <c r="Q43" s="15" t="e">
        <f>SUM(P43/G43)</f>
        <v>#DIV/0!</v>
      </c>
      <c r="R43" s="8"/>
      <c r="S43" s="15" t="e">
        <f>SUM(R43/H43)</f>
        <v>#DIV/0!</v>
      </c>
      <c r="T43" s="8">
        <f>SUM(J43+L43+N43+P43+R43)</f>
        <v>0</v>
      </c>
      <c r="U43" s="93" t="e">
        <f>SUM(T43/I43)</f>
        <v>#DIV/0!</v>
      </c>
      <c r="V43" s="67"/>
    </row>
    <row r="44" spans="1:22" ht="60.75" thickBot="1" x14ac:dyDescent="0.3">
      <c r="A44" s="1" t="s">
        <v>80</v>
      </c>
      <c r="B44" s="5"/>
      <c r="C44" t="str">
        <f>IF(IFERROR(U44, 0) &gt; 0, IF(U44&lt;75%,"&lt;75%",IF(U44&lt;90%,"75-90%",IF(U44&lt;100%,"90-99%","100%"))), "")</f>
        <v/>
      </c>
      <c r="I44" s="8">
        <f>SUM(D44:H44)</f>
        <v>0</v>
      </c>
      <c r="K44" s="15" t="e">
        <f>SUM(J44/D44)</f>
        <v>#DIV/0!</v>
      </c>
      <c r="L44" s="8"/>
      <c r="M44" s="15" t="e">
        <f>SUM(L44/E44)</f>
        <v>#DIV/0!</v>
      </c>
      <c r="N44" s="8"/>
      <c r="O44" s="15" t="e">
        <f>SUM(N44/F44)</f>
        <v>#DIV/0!</v>
      </c>
      <c r="P44" s="8"/>
      <c r="Q44" s="15" t="e">
        <f>SUM(P44/G44)</f>
        <v>#DIV/0!</v>
      </c>
      <c r="R44" s="8"/>
      <c r="S44" s="15" t="e">
        <f>SUM(R44/H44)</f>
        <v>#DIV/0!</v>
      </c>
      <c r="T44" s="8">
        <f>SUM(J44+L44+N44+P44+R44)</f>
        <v>0</v>
      </c>
      <c r="U44" s="93" t="e">
        <f>SUM(T44/I44)</f>
        <v>#DIV/0!</v>
      </c>
      <c r="V44" s="67"/>
    </row>
    <row r="45" spans="1:22" ht="45.75" thickBot="1" x14ac:dyDescent="0.3">
      <c r="A45" s="1" t="s">
        <v>82</v>
      </c>
      <c r="B45" s="5"/>
      <c r="C45" t="str">
        <f>IF(IFERROR(U45, 0) &gt; 0, IF(U45&lt;75%,"&lt;75%",IF(U45&lt;90%,"75-90%",IF(U45&lt;100%,"90-99%","100%"))), "")</f>
        <v/>
      </c>
      <c r="D45" s="4"/>
      <c r="E45" s="4"/>
      <c r="F45" s="4"/>
      <c r="G45" s="4"/>
      <c r="H45" s="4"/>
      <c r="I45" s="8">
        <f>SUM(D45:H45)</f>
        <v>0</v>
      </c>
      <c r="K45" s="15" t="e">
        <f>SUM(J45/D45)</f>
        <v>#DIV/0!</v>
      </c>
      <c r="L45" s="8"/>
      <c r="M45" s="15" t="e">
        <f>SUM(L45/E45)</f>
        <v>#DIV/0!</v>
      </c>
      <c r="N45" s="8"/>
      <c r="O45" s="15" t="e">
        <f>SUM(N45/F45)</f>
        <v>#DIV/0!</v>
      </c>
      <c r="P45" s="8"/>
      <c r="Q45" s="15" t="e">
        <f>SUM(P45/G45)</f>
        <v>#DIV/0!</v>
      </c>
      <c r="R45" s="8"/>
      <c r="S45" s="15" t="e">
        <f>SUM(R45/H45)</f>
        <v>#DIV/0!</v>
      </c>
      <c r="T45" s="8">
        <f>SUM(J45+L45+N45+P45+R45)</f>
        <v>0</v>
      </c>
      <c r="U45" s="93" t="e">
        <f>SUM(T45/I45)</f>
        <v>#DIV/0!</v>
      </c>
      <c r="V45" s="67"/>
    </row>
    <row r="46" spans="1:22" ht="60.75" thickBot="1" x14ac:dyDescent="0.3">
      <c r="A46" s="1" t="s">
        <v>83</v>
      </c>
      <c r="B46" s="5" t="s">
        <v>12</v>
      </c>
      <c r="C46" t="str">
        <f>IF(IFERROR(U46, 0) &gt; 0, IF(U46&lt;75%,"&lt;75%",IF(U46&lt;90%,"75-90%",IF(U46&lt;100%,"90-99%","100%"))), "")</f>
        <v/>
      </c>
      <c r="D46">
        <v>30197</v>
      </c>
      <c r="E46">
        <v>27818</v>
      </c>
      <c r="F46">
        <v>26134</v>
      </c>
      <c r="G46">
        <v>32173</v>
      </c>
      <c r="H46">
        <v>21267</v>
      </c>
      <c r="I46" s="8">
        <f>SUM(D46:H46)</f>
        <v>137589</v>
      </c>
      <c r="J46" s="10"/>
      <c r="K46" s="15">
        <f>SUM(J46/D46)</f>
        <v>0</v>
      </c>
      <c r="L46" s="12"/>
      <c r="M46" s="16">
        <f>SUM(L46/E46)</f>
        <v>0</v>
      </c>
      <c r="N46" s="12"/>
      <c r="O46" s="16">
        <f>SUM(N46/F46)</f>
        <v>0</v>
      </c>
      <c r="P46" s="12"/>
      <c r="Q46" s="16">
        <f>SUM(P46/G46)</f>
        <v>0</v>
      </c>
      <c r="R46" s="12"/>
      <c r="S46" s="16">
        <f>SUM(R46/H46)</f>
        <v>0</v>
      </c>
      <c r="T46" s="12">
        <f>SUM(J46+L46+N46+P46+R46)</f>
        <v>0</v>
      </c>
      <c r="U46" s="92">
        <f>SUM(T46/I46)</f>
        <v>0</v>
      </c>
      <c r="V46" s="67"/>
    </row>
    <row r="47" spans="1:22" ht="60.75" thickBot="1" x14ac:dyDescent="0.3">
      <c r="A47" s="1" t="s">
        <v>84</v>
      </c>
      <c r="B47" s="5" t="s">
        <v>12</v>
      </c>
      <c r="C47" t="str">
        <f>IF(IFERROR(U47, 0) &gt; 0, IF(U47&lt;75%,"&lt;75%",IF(U47&lt;90%,"75-90%",IF(U47&lt;100%,"90-99%","100%"))), "")</f>
        <v/>
      </c>
      <c r="D47" s="32"/>
      <c r="E47" s="32"/>
      <c r="F47" s="32"/>
      <c r="G47" s="32"/>
      <c r="H47" s="32"/>
      <c r="I47" s="34">
        <f>SUM(D47:H47)</f>
        <v>0</v>
      </c>
      <c r="J47" s="32"/>
      <c r="K47" s="15" t="e">
        <f>SUM(J47/D47)</f>
        <v>#DIV/0!</v>
      </c>
      <c r="L47" s="34"/>
      <c r="M47" s="33" t="e">
        <f>SUM(L47/E47)</f>
        <v>#DIV/0!</v>
      </c>
      <c r="N47" s="34"/>
      <c r="O47" s="33" t="e">
        <f>SUM(N47/F47)</f>
        <v>#DIV/0!</v>
      </c>
      <c r="P47" s="34"/>
      <c r="Q47" s="33" t="e">
        <f>SUM(P47/G47)</f>
        <v>#DIV/0!</v>
      </c>
      <c r="R47" s="34"/>
      <c r="S47" s="33" t="e">
        <f>SUM(R47/H47)</f>
        <v>#DIV/0!</v>
      </c>
      <c r="T47" s="34">
        <f>SUM(J47+L47+N47+P47+R47)</f>
        <v>0</v>
      </c>
      <c r="U47" s="94" t="e">
        <f>SUM(T47/I47)</f>
        <v>#DIV/0!</v>
      </c>
      <c r="V47" s="67"/>
    </row>
    <row r="48" spans="1:22" ht="60.75" thickBot="1" x14ac:dyDescent="0.3">
      <c r="A48" s="1" t="s">
        <v>86</v>
      </c>
      <c r="B48" s="5" t="s">
        <v>12</v>
      </c>
      <c r="C48" t="str">
        <f>IF(IFERROR(U48, 0) &gt; 0, IF(U48&lt;75%,"&lt;75%",IF(U48&lt;90%,"75-90%",IF(U48&lt;100%,"90-99%","100%"))), "")</f>
        <v/>
      </c>
      <c r="D48">
        <v>13152</v>
      </c>
      <c r="E48">
        <v>6774</v>
      </c>
      <c r="F48">
        <v>4889</v>
      </c>
      <c r="G48">
        <v>6683</v>
      </c>
      <c r="H48">
        <v>10263</v>
      </c>
      <c r="I48" s="8">
        <f>SUM(D48:H48)</f>
        <v>41761</v>
      </c>
      <c r="K48" s="15">
        <f>SUM(J48/D48)</f>
        <v>0</v>
      </c>
      <c r="L48" s="8"/>
      <c r="M48" s="15">
        <f>SUM(L48/E48)</f>
        <v>0</v>
      </c>
      <c r="N48" s="8"/>
      <c r="O48" s="15">
        <f>SUM(N48/F48)</f>
        <v>0</v>
      </c>
      <c r="P48" s="8"/>
      <c r="Q48" s="15">
        <f>SUM(P48/G48)</f>
        <v>0</v>
      </c>
      <c r="R48" s="8"/>
      <c r="S48" s="15">
        <f>SUM(R48/H48)</f>
        <v>0</v>
      </c>
      <c r="T48" s="8">
        <f>SUM(J48+L48+N48+P48+R48)</f>
        <v>0</v>
      </c>
      <c r="U48" s="93">
        <f>SUM(T48/I48)</f>
        <v>0</v>
      </c>
      <c r="V48" s="67"/>
    </row>
    <row r="49" spans="1:22" ht="30.75" thickBot="1" x14ac:dyDescent="0.3">
      <c r="A49" s="1" t="s">
        <v>87</v>
      </c>
      <c r="B49" s="5"/>
      <c r="C49" t="str">
        <f>IF(IFERROR(U49, 0) &gt; 0, IF(U49&lt;75%,"&lt;75%",IF(U49&lt;90%,"75-90%",IF(U49&lt;100%,"90-99%","100%"))), "")</f>
        <v/>
      </c>
      <c r="D49" s="4"/>
      <c r="E49" s="4"/>
      <c r="F49" s="4"/>
      <c r="G49" s="4"/>
      <c r="H49" s="4"/>
      <c r="I49" s="8">
        <f>SUM(D49:H49)</f>
        <v>0</v>
      </c>
      <c r="K49" s="15" t="e">
        <f>SUM(J49/D49)</f>
        <v>#DIV/0!</v>
      </c>
      <c r="L49" s="8"/>
      <c r="M49" s="15" t="e">
        <f>SUM(L49/E49)</f>
        <v>#DIV/0!</v>
      </c>
      <c r="N49" s="8"/>
      <c r="O49" s="15" t="e">
        <f>SUM(N49/F49)</f>
        <v>#DIV/0!</v>
      </c>
      <c r="P49" s="8"/>
      <c r="Q49" s="15" t="e">
        <f>SUM(P49/G49)</f>
        <v>#DIV/0!</v>
      </c>
      <c r="R49" s="8"/>
      <c r="S49" s="15" t="e">
        <f>SUM(R49/H49)</f>
        <v>#DIV/0!</v>
      </c>
      <c r="T49" s="8">
        <f>SUM(J49+L49+N49+P49+R49)</f>
        <v>0</v>
      </c>
      <c r="U49" s="93" t="e">
        <f>SUM(T49/I49)</f>
        <v>#DIV/0!</v>
      </c>
      <c r="V49" s="67"/>
    </row>
    <row r="50" spans="1:22" ht="45.75" thickBot="1" x14ac:dyDescent="0.3">
      <c r="A50" s="1" t="s">
        <v>88</v>
      </c>
      <c r="B50" s="5"/>
      <c r="C50" t="str">
        <f>IF(IFERROR(U50, 0) &gt; 0, IF(U50&lt;75%,"&lt;75%",IF(U50&lt;90%,"75-90%",IF(U50&lt;100%,"90-99%","100%"))), "")</f>
        <v/>
      </c>
      <c r="I50" s="8">
        <f>SUM(D50:H50)</f>
        <v>0</v>
      </c>
      <c r="K50" s="15" t="e">
        <f>SUM(J50/D50)</f>
        <v>#DIV/0!</v>
      </c>
      <c r="L50" s="8"/>
      <c r="M50" s="15" t="e">
        <f>SUM(L50/E50)</f>
        <v>#DIV/0!</v>
      </c>
      <c r="N50" s="8"/>
      <c r="O50" s="15" t="e">
        <f>SUM(N50/F50)</f>
        <v>#DIV/0!</v>
      </c>
      <c r="P50" s="8"/>
      <c r="Q50" s="15" t="e">
        <f>SUM(P50/G50)</f>
        <v>#DIV/0!</v>
      </c>
      <c r="R50" s="8"/>
      <c r="S50" s="15" t="e">
        <f>SUM(R50/H50)</f>
        <v>#DIV/0!</v>
      </c>
      <c r="T50" s="8">
        <f>SUM(J50+L50+N50+P50+R50)</f>
        <v>0</v>
      </c>
      <c r="U50" s="93" t="e">
        <f>SUM(T50/I50)</f>
        <v>#DIV/0!</v>
      </c>
      <c r="V50" s="67"/>
    </row>
    <row r="51" spans="1:22" ht="45.75" thickBot="1" x14ac:dyDescent="0.3">
      <c r="A51" s="1" t="s">
        <v>91</v>
      </c>
      <c r="B51" s="5" t="s">
        <v>12</v>
      </c>
      <c r="C51" t="str">
        <f>IF(IFERROR(U51, 0) &gt; 0, IF(U51&lt;75%,"&lt;75%",IF(U51&lt;90%,"75-90%",IF(U51&lt;100%,"90-99%","100%"))), "")</f>
        <v/>
      </c>
      <c r="D51" s="4"/>
      <c r="E51" s="4"/>
      <c r="F51" s="4"/>
      <c r="G51" s="4"/>
      <c r="H51" s="4"/>
      <c r="I51" s="8">
        <f>SUM(D51:H51)</f>
        <v>0</v>
      </c>
      <c r="K51" s="15" t="e">
        <f>SUM(J51/D51)</f>
        <v>#DIV/0!</v>
      </c>
      <c r="L51" s="8"/>
      <c r="M51" s="15" t="e">
        <f>SUM(L51/E51)</f>
        <v>#DIV/0!</v>
      </c>
      <c r="N51" s="8"/>
      <c r="O51" s="15" t="e">
        <f>SUM(N51/F51)</f>
        <v>#DIV/0!</v>
      </c>
      <c r="P51" s="8"/>
      <c r="Q51" s="15" t="e">
        <f>SUM(P51/G51)</f>
        <v>#DIV/0!</v>
      </c>
      <c r="R51" s="8"/>
      <c r="S51" s="15" t="e">
        <f>SUM(R51/H51)</f>
        <v>#DIV/0!</v>
      </c>
      <c r="T51" s="8">
        <f>SUM(J51+L51+N51+P51+R51)</f>
        <v>0</v>
      </c>
      <c r="U51" s="93" t="e">
        <f>SUM(T51/I51)</f>
        <v>#DIV/0!</v>
      </c>
      <c r="V51" s="67"/>
    </row>
    <row r="52" spans="1:22" ht="45.75" thickBot="1" x14ac:dyDescent="0.3">
      <c r="A52" s="1" t="s">
        <v>92</v>
      </c>
      <c r="B52" s="5" t="s">
        <v>12</v>
      </c>
      <c r="C52" t="str">
        <f>IF(IFERROR(U52, 0) &gt; 0, IF(U52&lt;75%,"&lt;75%",IF(U52&lt;90%,"75-90%",IF(U52&lt;100%,"90-99%","100%"))), "")</f>
        <v/>
      </c>
      <c r="D52" s="10"/>
      <c r="E52" s="10"/>
      <c r="F52">
        <v>25525</v>
      </c>
      <c r="G52">
        <v>59116</v>
      </c>
      <c r="H52">
        <v>71600</v>
      </c>
      <c r="I52" s="8">
        <f>SUM(D52:H52)</f>
        <v>156241</v>
      </c>
      <c r="J52" s="10"/>
      <c r="K52" s="15" t="e">
        <f>SUM(J52/D52)</f>
        <v>#DIV/0!</v>
      </c>
      <c r="L52" s="12"/>
      <c r="M52" s="16" t="e">
        <f>SUM(L52/E52)</f>
        <v>#DIV/0!</v>
      </c>
      <c r="N52" s="12"/>
      <c r="O52" s="16">
        <f>SUM(N52/F52)</f>
        <v>0</v>
      </c>
      <c r="P52" s="12"/>
      <c r="Q52" s="16">
        <f>SUM(P52/G52)</f>
        <v>0</v>
      </c>
      <c r="R52" s="12"/>
      <c r="S52" s="16">
        <f>SUM(R52/H52)</f>
        <v>0</v>
      </c>
      <c r="T52" s="12">
        <f>SUM(J52+L52+N52+P52+R52)</f>
        <v>0</v>
      </c>
      <c r="U52" s="92">
        <f>SUM(T52/I52)</f>
        <v>0</v>
      </c>
      <c r="V52" s="67"/>
    </row>
    <row r="53" spans="1:22" ht="75.75" thickBot="1" x14ac:dyDescent="0.3">
      <c r="A53" s="1" t="s">
        <v>93</v>
      </c>
      <c r="B53" s="5"/>
      <c r="C53" t="str">
        <f>IF(IFERROR(U53, 0) &gt; 0, IF(U53&lt;75%,"&lt;75%",IF(U53&lt;90%,"75-90%",IF(U53&lt;100%,"90-99%","100%"))), "")</f>
        <v/>
      </c>
      <c r="I53" s="8">
        <f>SUM(D53:H53)</f>
        <v>0</v>
      </c>
      <c r="K53" s="15" t="e">
        <f>SUM(J53/D53)</f>
        <v>#DIV/0!</v>
      </c>
      <c r="L53" s="8"/>
      <c r="M53" s="15" t="e">
        <f>SUM(L53/E53)</f>
        <v>#DIV/0!</v>
      </c>
      <c r="N53" s="8"/>
      <c r="O53" s="15" t="e">
        <f>SUM(N53/F53)</f>
        <v>#DIV/0!</v>
      </c>
      <c r="P53" s="8"/>
      <c r="Q53" s="15" t="e">
        <f>SUM(P53/G53)</f>
        <v>#DIV/0!</v>
      </c>
      <c r="R53" s="8"/>
      <c r="S53" s="15" t="e">
        <f>SUM(R53/H53)</f>
        <v>#DIV/0!</v>
      </c>
      <c r="T53" s="8">
        <f>SUM(J53+L53+N53+P53+R53)</f>
        <v>0</v>
      </c>
      <c r="U53" s="93" t="e">
        <f>SUM(T53/I53)</f>
        <v>#DIV/0!</v>
      </c>
      <c r="V53" s="67"/>
    </row>
    <row r="54" spans="1:22" ht="45.75" thickBot="1" x14ac:dyDescent="0.3">
      <c r="A54" s="1" t="s">
        <v>95</v>
      </c>
      <c r="B54" s="5"/>
      <c r="C54" t="str">
        <f>IF(IFERROR(U54, 0) &gt; 0, IF(U54&lt;75%,"&lt;75%",IF(U54&lt;90%,"75-90%",IF(U54&lt;100%,"90-99%","100%"))), "")</f>
        <v/>
      </c>
      <c r="D54">
        <v>69756</v>
      </c>
      <c r="E54">
        <v>59430</v>
      </c>
      <c r="F54">
        <v>78302</v>
      </c>
      <c r="G54">
        <v>56003</v>
      </c>
      <c r="H54">
        <v>45701</v>
      </c>
      <c r="I54" s="8">
        <f>SUM(D54:H54)</f>
        <v>309192</v>
      </c>
      <c r="J54" s="10"/>
      <c r="K54" s="15">
        <f>SUM(J54/D54)</f>
        <v>0</v>
      </c>
      <c r="L54" s="12"/>
      <c r="M54" s="16">
        <f>SUM(L54/E54)</f>
        <v>0</v>
      </c>
      <c r="N54" s="12"/>
      <c r="O54" s="16">
        <f>SUM(N54/F54)</f>
        <v>0</v>
      </c>
      <c r="P54" s="12"/>
      <c r="Q54" s="16">
        <f>SUM(P54/G54)</f>
        <v>0</v>
      </c>
      <c r="R54" s="12"/>
      <c r="S54" s="16">
        <f>SUM(R54/H54)</f>
        <v>0</v>
      </c>
      <c r="T54" s="12">
        <f>SUM(J54+L54+N54+P54+R54)</f>
        <v>0</v>
      </c>
      <c r="U54" s="92">
        <f>SUM(T54/I54)</f>
        <v>0</v>
      </c>
      <c r="V54" s="67"/>
    </row>
    <row r="55" spans="1:22" ht="45.75" thickBot="1" x14ac:dyDescent="0.3">
      <c r="A55" s="1" t="s">
        <v>96</v>
      </c>
      <c r="B55" s="5" t="s">
        <v>12</v>
      </c>
      <c r="C55" t="str">
        <f>IF(IFERROR(U55, 0) &gt; 0, IF(U55&lt;75%,"&lt;75%",IF(U55&lt;90%,"75-90%",IF(U55&lt;100%,"90-99%","100%"))), "")</f>
        <v/>
      </c>
      <c r="D55">
        <v>6761</v>
      </c>
      <c r="E55">
        <v>6211</v>
      </c>
      <c r="F55">
        <v>7374</v>
      </c>
      <c r="G55">
        <v>6211</v>
      </c>
      <c r="H55">
        <v>6761</v>
      </c>
      <c r="I55" s="8">
        <f>SUM(D55:H55)</f>
        <v>33318</v>
      </c>
      <c r="J55" s="10"/>
      <c r="K55" s="15">
        <f>SUM(J55/D55)</f>
        <v>0</v>
      </c>
      <c r="L55" s="12"/>
      <c r="M55" s="16">
        <f>SUM(L55/E55)</f>
        <v>0</v>
      </c>
      <c r="N55" s="12"/>
      <c r="O55" s="16">
        <f>SUM(N55/F55)</f>
        <v>0</v>
      </c>
      <c r="P55" s="12"/>
      <c r="Q55" s="16">
        <f>SUM(P55/G55)</f>
        <v>0</v>
      </c>
      <c r="R55" s="12"/>
      <c r="S55" s="16">
        <f>SUM(R55/H55)</f>
        <v>0</v>
      </c>
      <c r="T55" s="12">
        <f>SUM(J55+L55+N55+P55+R55)</f>
        <v>0</v>
      </c>
      <c r="U55" s="92">
        <f>SUM(T55/I55)</f>
        <v>0</v>
      </c>
      <c r="V55" s="67"/>
    </row>
    <row r="56" spans="1:22" ht="45.75" thickBot="1" x14ac:dyDescent="0.3">
      <c r="A56" s="1" t="s">
        <v>97</v>
      </c>
      <c r="B56" s="5"/>
      <c r="C56" t="str">
        <f>IF(IFERROR(U56, 0) &gt; 0, IF(U56&lt;75%,"&lt;75%",IF(U56&lt;90%,"75-90%",IF(U56&lt;100%,"90-99%","100%"))), "")</f>
        <v/>
      </c>
      <c r="I56" s="8">
        <f>SUM(D56:H56)</f>
        <v>0</v>
      </c>
      <c r="K56" s="15" t="e">
        <f>SUM(J56/D56)</f>
        <v>#DIV/0!</v>
      </c>
      <c r="L56" s="8"/>
      <c r="M56" s="15" t="e">
        <f>SUM(L56/E56)</f>
        <v>#DIV/0!</v>
      </c>
      <c r="N56" s="8"/>
      <c r="O56" s="15" t="e">
        <f>SUM(N56/F56)</f>
        <v>#DIV/0!</v>
      </c>
      <c r="P56" s="8"/>
      <c r="Q56" s="15" t="e">
        <f>SUM(P56/G56)</f>
        <v>#DIV/0!</v>
      </c>
      <c r="R56" s="8"/>
      <c r="S56" s="15" t="e">
        <f>SUM(R56/H56)</f>
        <v>#DIV/0!</v>
      </c>
      <c r="T56" s="8">
        <f>SUM(J56+L56+N56+P56+R56)</f>
        <v>0</v>
      </c>
      <c r="U56" s="93" t="e">
        <f>SUM(T56/I56)</f>
        <v>#DIV/0!</v>
      </c>
      <c r="V56" s="67"/>
    </row>
    <row r="57" spans="1:22" ht="60.75" thickBot="1" x14ac:dyDescent="0.3">
      <c r="A57" s="1" t="s">
        <v>99</v>
      </c>
      <c r="B57" s="5" t="s">
        <v>12</v>
      </c>
      <c r="C57" t="str">
        <f>IF(IFERROR(U57, 0) &gt; 0, IF(U57&lt;75%,"&lt;75%",IF(U57&lt;90%,"75-90%",IF(U57&lt;100%,"90-99%","100%"))), "")</f>
        <v/>
      </c>
      <c r="I57" s="8">
        <f>SUM(D57:H57)</f>
        <v>0</v>
      </c>
      <c r="K57" s="15" t="e">
        <f>SUM(J57/D57)</f>
        <v>#DIV/0!</v>
      </c>
      <c r="L57" s="8"/>
      <c r="M57" s="15" t="e">
        <f>SUM(L57/E57)</f>
        <v>#DIV/0!</v>
      </c>
      <c r="N57" s="8"/>
      <c r="O57" s="15" t="e">
        <f>SUM(N57/F57)</f>
        <v>#DIV/0!</v>
      </c>
      <c r="P57" s="8"/>
      <c r="Q57" s="15" t="e">
        <f>SUM(P57/G57)</f>
        <v>#DIV/0!</v>
      </c>
      <c r="R57" s="8"/>
      <c r="S57" s="15" t="e">
        <f>SUM(R57/H57)</f>
        <v>#DIV/0!</v>
      </c>
      <c r="T57" s="8">
        <f>SUM(J57+L57+N57+P57+R57)</f>
        <v>0</v>
      </c>
      <c r="U57" s="93" t="e">
        <f>SUM(T57/I57)</f>
        <v>#DIV/0!</v>
      </c>
      <c r="V57" s="67"/>
    </row>
    <row r="58" spans="1:22" ht="105.75" thickBot="1" x14ac:dyDescent="0.3">
      <c r="A58" s="1" t="s">
        <v>101</v>
      </c>
      <c r="B58" s="5"/>
      <c r="C58" t="str">
        <f>IF(IFERROR(U58, 0) &gt; 0, IF(U58&lt;75%,"&lt;75%",IF(U58&lt;90%,"75-90%",IF(U58&lt;100%,"90-99%","100%"))), "")</f>
        <v/>
      </c>
      <c r="I58" s="8">
        <f>SUM(D58:H58)</f>
        <v>0</v>
      </c>
      <c r="K58" s="15" t="e">
        <f>SUM(J58/D58)</f>
        <v>#DIV/0!</v>
      </c>
      <c r="L58" s="8"/>
      <c r="M58" s="15" t="e">
        <f>SUM(L58/E58)</f>
        <v>#DIV/0!</v>
      </c>
      <c r="N58" s="8"/>
      <c r="O58" s="15" t="e">
        <f>SUM(N58/F58)</f>
        <v>#DIV/0!</v>
      </c>
      <c r="P58" s="8"/>
      <c r="Q58" s="15" t="e">
        <f>SUM(P58/G58)</f>
        <v>#DIV/0!</v>
      </c>
      <c r="R58" s="8"/>
      <c r="S58" s="15" t="e">
        <f>SUM(R58/H58)</f>
        <v>#DIV/0!</v>
      </c>
      <c r="T58" s="8">
        <f>SUM(J58+L58+N58+P58+R58)</f>
        <v>0</v>
      </c>
      <c r="U58" s="93" t="e">
        <f>SUM(T58/I58)</f>
        <v>#DIV/0!</v>
      </c>
      <c r="V58" s="67"/>
    </row>
    <row r="59" spans="1:22" ht="45.75" thickBot="1" x14ac:dyDescent="0.3">
      <c r="A59" s="1" t="s">
        <v>102</v>
      </c>
      <c r="B59" s="5" t="s">
        <v>12</v>
      </c>
      <c r="C59" t="str">
        <f>IF(IFERROR(U59, 0) &gt; 0, IF(U59&lt;75%,"&lt;75%",IF(U59&lt;90%,"75-90%",IF(U59&lt;100%,"90-99%","100%"))), "")</f>
        <v/>
      </c>
      <c r="D59">
        <v>1666</v>
      </c>
      <c r="E59" s="4">
        <v>2520</v>
      </c>
      <c r="F59" s="4">
        <v>776</v>
      </c>
      <c r="G59" s="4">
        <v>1609</v>
      </c>
      <c r="H59" s="4">
        <v>1350</v>
      </c>
      <c r="I59" s="8">
        <f>SUM(D59:H59)</f>
        <v>7921</v>
      </c>
      <c r="J59" s="10"/>
      <c r="K59" s="15">
        <f>SUM(J59/D59)</f>
        <v>0</v>
      </c>
      <c r="L59" s="12"/>
      <c r="M59" s="16">
        <f>SUM(L59/E59)</f>
        <v>0</v>
      </c>
      <c r="N59" s="12"/>
      <c r="O59" s="16">
        <f>SUM(N59/F59)</f>
        <v>0</v>
      </c>
      <c r="P59" s="12"/>
      <c r="Q59" s="16">
        <f>SUM(P59/G59)</f>
        <v>0</v>
      </c>
      <c r="R59" s="12"/>
      <c r="S59" s="16">
        <f>SUM(R59/H59)</f>
        <v>0</v>
      </c>
      <c r="T59" s="12">
        <f>SUM(J59+L59+N59+P59+R59)</f>
        <v>0</v>
      </c>
      <c r="U59" s="92">
        <f>SUM(T59/I59)</f>
        <v>0</v>
      </c>
      <c r="V59" s="67"/>
    </row>
    <row r="60" spans="1:22" ht="60.75" thickBot="1" x14ac:dyDescent="0.3">
      <c r="A60" s="1" t="s">
        <v>103</v>
      </c>
      <c r="B60" s="5" t="s">
        <v>12</v>
      </c>
      <c r="C60" t="str">
        <f>IF(IFERROR(U60, 0) &gt; 0, IF(U60&lt;75%,"&lt;75%",IF(U60&lt;90%,"75-90%",IF(U60&lt;100%,"90-99%","100%"))), "")</f>
        <v/>
      </c>
      <c r="I60" s="8">
        <f>SUM(D60:H60)</f>
        <v>0</v>
      </c>
      <c r="K60" s="15" t="e">
        <f>SUM(J60/D60)</f>
        <v>#DIV/0!</v>
      </c>
      <c r="L60" s="8"/>
      <c r="M60" s="15" t="e">
        <f>SUM(L60/E60)</f>
        <v>#DIV/0!</v>
      </c>
      <c r="N60" s="8"/>
      <c r="O60" s="15" t="e">
        <f>SUM(N60/F60)</f>
        <v>#DIV/0!</v>
      </c>
      <c r="P60" s="8"/>
      <c r="Q60" s="15" t="e">
        <f>SUM(P60/G60)</f>
        <v>#DIV/0!</v>
      </c>
      <c r="R60" s="8"/>
      <c r="S60" s="15" t="e">
        <f>SUM(R60/H60)</f>
        <v>#DIV/0!</v>
      </c>
      <c r="T60" s="8">
        <f>SUM(J60+L60+N60+P60+R60)</f>
        <v>0</v>
      </c>
      <c r="U60" s="93" t="e">
        <f>SUM(T60/I60)</f>
        <v>#DIV/0!</v>
      </c>
      <c r="V60" s="67"/>
    </row>
    <row r="61" spans="1:22" ht="60.75" thickBot="1" x14ac:dyDescent="0.3">
      <c r="A61" s="1" t="s">
        <v>105</v>
      </c>
      <c r="B61" s="5"/>
      <c r="C61" t="str">
        <f>IF(IFERROR(U61, 0) &gt; 0, IF(U61&lt;75%,"&lt;75%",IF(U61&lt;90%,"75-90%",IF(U61&lt;100%,"90-99%","100%"))), "")</f>
        <v/>
      </c>
      <c r="I61" s="8">
        <f>SUM(D61:H61)</f>
        <v>0</v>
      </c>
      <c r="K61" s="15" t="e">
        <f>SUM(J61/D61)</f>
        <v>#DIV/0!</v>
      </c>
      <c r="L61" s="8"/>
      <c r="M61" s="15" t="e">
        <f>SUM(L61/E61)</f>
        <v>#DIV/0!</v>
      </c>
      <c r="N61" s="8"/>
      <c r="O61" s="15" t="e">
        <f>SUM(N61/F61)</f>
        <v>#DIV/0!</v>
      </c>
      <c r="P61" s="8"/>
      <c r="Q61" s="15" t="e">
        <f>SUM(P61/G61)</f>
        <v>#DIV/0!</v>
      </c>
      <c r="R61" s="8"/>
      <c r="S61" s="15" t="e">
        <f>SUM(R61/H61)</f>
        <v>#DIV/0!</v>
      </c>
      <c r="T61" s="8">
        <f>SUM(J61+L61+N61+P61+R61)</f>
        <v>0</v>
      </c>
      <c r="U61" s="93" t="e">
        <f>SUM(T61/I61)</f>
        <v>#DIV/0!</v>
      </c>
      <c r="V61" s="67"/>
    </row>
    <row r="62" spans="1:22" ht="60.75" thickBot="1" x14ac:dyDescent="0.3">
      <c r="A62" s="1" t="s">
        <v>106</v>
      </c>
      <c r="B62" s="5"/>
      <c r="C62" t="str">
        <f>IF(IFERROR(U62, 0) &gt; 0, IF(U62&lt;75%,"&lt;75%",IF(U62&lt;90%,"75-90%",IF(U62&lt;100%,"90-99%","100%"))), "")</f>
        <v/>
      </c>
      <c r="I62" s="8">
        <f>SUM(D62:H62)</f>
        <v>0</v>
      </c>
      <c r="K62" s="15" t="e">
        <f>SUM(J62/D62)</f>
        <v>#DIV/0!</v>
      </c>
      <c r="L62" s="8"/>
      <c r="M62" s="15" t="e">
        <f>SUM(L62/E62)</f>
        <v>#DIV/0!</v>
      </c>
      <c r="N62" s="8"/>
      <c r="O62" s="15" t="e">
        <f>SUM(N62/F62)</f>
        <v>#DIV/0!</v>
      </c>
      <c r="P62" s="8"/>
      <c r="Q62" s="15" t="e">
        <f>SUM(P62/G62)</f>
        <v>#DIV/0!</v>
      </c>
      <c r="R62" s="8"/>
      <c r="S62" s="15" t="e">
        <f>SUM(R62/H62)</f>
        <v>#DIV/0!</v>
      </c>
      <c r="T62" s="8">
        <f>SUM(J62+L62+N62+P62+R62)</f>
        <v>0</v>
      </c>
      <c r="U62" s="93" t="e">
        <f>SUM(T62/I62)</f>
        <v>#DIV/0!</v>
      </c>
      <c r="V62" s="67"/>
    </row>
    <row r="63" spans="1:22" ht="60.75" thickBot="1" x14ac:dyDescent="0.3">
      <c r="A63" s="1" t="s">
        <v>107</v>
      </c>
      <c r="B63" s="5"/>
      <c r="C63" t="str">
        <f>IF(IFERROR(U63, 0) &gt; 0, IF(U63&lt;75%,"&lt;75%",IF(U63&lt;90%,"75-90%",IF(U63&lt;100%,"90-99%","100%"))), "")</f>
        <v/>
      </c>
      <c r="E63" s="4"/>
      <c r="F63" s="4"/>
      <c r="G63" s="4"/>
      <c r="I63" s="8">
        <f>SUM(D63:H63)</f>
        <v>0</v>
      </c>
      <c r="K63" s="15" t="e">
        <f>SUM(J63/D63)</f>
        <v>#DIV/0!</v>
      </c>
      <c r="L63" s="8"/>
      <c r="M63" s="15" t="e">
        <f>SUM(L63/E63)</f>
        <v>#DIV/0!</v>
      </c>
      <c r="N63" s="8"/>
      <c r="O63" s="15" t="e">
        <f>SUM(N63/F63)</f>
        <v>#DIV/0!</v>
      </c>
      <c r="P63" s="8"/>
      <c r="Q63" s="15" t="e">
        <f>SUM(P63/G63)</f>
        <v>#DIV/0!</v>
      </c>
      <c r="R63" s="8"/>
      <c r="S63" s="15" t="e">
        <f>SUM(R63/H63)</f>
        <v>#DIV/0!</v>
      </c>
      <c r="T63" s="8">
        <f>SUM(J63+L63+N63+P63+R63)</f>
        <v>0</v>
      </c>
      <c r="U63" s="93" t="e">
        <f>SUM(T63/I63)</f>
        <v>#DIV/0!</v>
      </c>
      <c r="V63" s="67"/>
    </row>
    <row r="64" spans="1:22" ht="60.75" thickBot="1" x14ac:dyDescent="0.3">
      <c r="A64" s="1" t="s">
        <v>109</v>
      </c>
      <c r="B64" s="5" t="s">
        <v>12</v>
      </c>
      <c r="C64" t="str">
        <f>IF(IFERROR(U64, 0) &gt; 0, IF(U64&lt;75%,"&lt;75%",IF(U64&lt;90%,"75-90%",IF(U64&lt;100%,"90-99%","100%"))), "")</f>
        <v/>
      </c>
      <c r="D64" s="13"/>
      <c r="E64" s="13"/>
      <c r="F64" s="13"/>
      <c r="G64" s="13"/>
      <c r="H64" s="13"/>
      <c r="I64" s="12">
        <f>SUM(D64:H64)</f>
        <v>0</v>
      </c>
      <c r="J64" s="10"/>
      <c r="K64" s="15" t="e">
        <f>SUM(J64/D64)</f>
        <v>#DIV/0!</v>
      </c>
      <c r="L64" s="12"/>
      <c r="M64" s="16" t="e">
        <f>SUM(L64/E64)</f>
        <v>#DIV/0!</v>
      </c>
      <c r="N64" s="12"/>
      <c r="O64" s="16" t="e">
        <f>SUM(N64/F64)</f>
        <v>#DIV/0!</v>
      </c>
      <c r="P64" s="12"/>
      <c r="Q64" s="16" t="e">
        <f>SUM(P64/G64)</f>
        <v>#DIV/0!</v>
      </c>
      <c r="R64" s="12"/>
      <c r="S64" s="16" t="e">
        <f>SUM(R64/H64)</f>
        <v>#DIV/0!</v>
      </c>
      <c r="T64" s="12">
        <f>SUM(J64+L64+N64+P64+R64)</f>
        <v>0</v>
      </c>
      <c r="U64" s="92" t="e">
        <f>SUM(T64/I64)</f>
        <v>#DIV/0!</v>
      </c>
      <c r="V64" s="67"/>
    </row>
    <row r="65" spans="1:22" ht="60.75" thickBot="1" x14ac:dyDescent="0.3">
      <c r="A65" s="1" t="s">
        <v>111</v>
      </c>
      <c r="B65" s="8" t="s">
        <v>12</v>
      </c>
      <c r="C65" t="str">
        <f>IF(IFERROR(U65, 0) &gt; 0, IF(U65&lt;75%,"&lt;75%",IF(U65&lt;90%,"75-90%",IF(U65&lt;100%,"90-99%","100%"))), "")</f>
        <v/>
      </c>
      <c r="D65" s="4">
        <v>1331</v>
      </c>
      <c r="E65" s="4">
        <v>1281</v>
      </c>
      <c r="F65" s="4">
        <v>1367</v>
      </c>
      <c r="G65" s="4">
        <v>2580</v>
      </c>
      <c r="H65" s="4">
        <v>1430</v>
      </c>
      <c r="I65" s="8">
        <f>SUM(D65:H65)</f>
        <v>7989</v>
      </c>
      <c r="J65" t="s">
        <v>112</v>
      </c>
      <c r="K65" s="15" t="e">
        <f>SUM(J65/D65)</f>
        <v>#VALUE!</v>
      </c>
      <c r="L65" s="8"/>
      <c r="M65" s="15">
        <f>SUM(L65/E65)</f>
        <v>0</v>
      </c>
      <c r="N65" s="8"/>
      <c r="O65" s="15">
        <f>SUM(N65/F65)</f>
        <v>0</v>
      </c>
      <c r="P65" s="8"/>
      <c r="Q65" s="15">
        <f>SUM(P65/G65)</f>
        <v>0</v>
      </c>
      <c r="R65" s="8"/>
      <c r="S65" s="15">
        <f>SUM(R65/H65)</f>
        <v>0</v>
      </c>
      <c r="T65" s="8" t="e">
        <f>SUM(J65+L65+N65+P65+R65)</f>
        <v>#VALUE!</v>
      </c>
      <c r="U65" s="93" t="e">
        <f>SUM(T65/I65)</f>
        <v>#VALUE!</v>
      </c>
      <c r="V65" s="67"/>
    </row>
    <row r="66" spans="1:22" ht="90.75" thickBot="1" x14ac:dyDescent="0.3">
      <c r="A66" s="1" t="s">
        <v>113</v>
      </c>
      <c r="B66" s="5" t="s">
        <v>12</v>
      </c>
      <c r="C66" t="str">
        <f>IF(IFERROR(U66, 0) &gt; 0, IF(U66&lt;75%,"&lt;75%",IF(U66&lt;90%,"75-90%",IF(U66&lt;100%,"90-99%","100%"))), "")</f>
        <v/>
      </c>
      <c r="D66">
        <v>516</v>
      </c>
      <c r="E66">
        <v>425</v>
      </c>
      <c r="F66">
        <v>374</v>
      </c>
      <c r="G66">
        <v>318</v>
      </c>
      <c r="H66">
        <v>100</v>
      </c>
      <c r="I66" s="8">
        <f>SUM(D66:H66)</f>
        <v>1733</v>
      </c>
      <c r="J66" s="10"/>
      <c r="K66" s="15">
        <f>SUM(J66/D66)</f>
        <v>0</v>
      </c>
      <c r="L66" s="12"/>
      <c r="M66" s="16">
        <f>SUM(L66/E66)</f>
        <v>0</v>
      </c>
      <c r="N66" s="12"/>
      <c r="O66" s="16">
        <f>SUM(N66/F66)</f>
        <v>0</v>
      </c>
      <c r="P66" s="12"/>
      <c r="Q66" s="16">
        <f>SUM(P66/G66)</f>
        <v>0</v>
      </c>
      <c r="R66" s="12"/>
      <c r="S66" s="16">
        <f>SUM(R66/H66)</f>
        <v>0</v>
      </c>
      <c r="T66" s="12">
        <f>SUM(J66+L66+N66+P66+R66)</f>
        <v>0</v>
      </c>
      <c r="U66" s="92">
        <f>SUM(T66/I66)</f>
        <v>0</v>
      </c>
      <c r="V66" s="67"/>
    </row>
    <row r="67" spans="1:22" ht="60.75" thickBot="1" x14ac:dyDescent="0.3">
      <c r="A67" s="1" t="s">
        <v>115</v>
      </c>
      <c r="B67" s="5"/>
      <c r="C67" t="str">
        <f>IF(IFERROR(U67, 0) &gt; 0, IF(U67&lt;75%,"&lt;75%",IF(U67&lt;90%,"75-90%",IF(U67&lt;100%,"90-99%","100%"))), "")</f>
        <v/>
      </c>
      <c r="I67" s="8">
        <f>SUM(D67:H67)</f>
        <v>0</v>
      </c>
      <c r="K67" s="15" t="e">
        <f>SUM(J67/#REF!)</f>
        <v>#REF!</v>
      </c>
      <c r="L67" s="8"/>
      <c r="M67" s="15" t="e">
        <f>SUM(L67/E67)</f>
        <v>#DIV/0!</v>
      </c>
      <c r="N67" s="8"/>
      <c r="O67" s="15" t="e">
        <f>SUM(N67/F67)</f>
        <v>#DIV/0!</v>
      </c>
      <c r="P67" s="8"/>
      <c r="Q67" s="15" t="e">
        <f>SUM(P67/G67)</f>
        <v>#DIV/0!</v>
      </c>
      <c r="R67" s="8"/>
      <c r="S67" s="15" t="e">
        <f>SUM(R67/H67)</f>
        <v>#DIV/0!</v>
      </c>
      <c r="T67" s="8">
        <f>SUM(J67+L67+N67+P67+R67)</f>
        <v>0</v>
      </c>
      <c r="U67" s="93" t="e">
        <f>SUM(T67/I67)</f>
        <v>#DIV/0!</v>
      </c>
      <c r="V67" s="67"/>
    </row>
    <row r="68" spans="1:22" ht="60.75" thickBot="1" x14ac:dyDescent="0.3">
      <c r="A68" s="1" t="s">
        <v>116</v>
      </c>
      <c r="B68" s="5" t="s">
        <v>12</v>
      </c>
      <c r="C68" t="str">
        <f>IF(IFERROR(U68, 0) &gt; 0, IF(U68&lt;75%,"&lt;75%",IF(U68&lt;90%,"75-90%",IF(U68&lt;100%,"90-99%","100%"))), "")</f>
        <v/>
      </c>
      <c r="D68" s="10"/>
      <c r="E68" s="10"/>
      <c r="F68" s="10"/>
      <c r="G68" s="10"/>
      <c r="H68" s="10"/>
      <c r="I68" s="12">
        <f>SUM(D68:H68)</f>
        <v>0</v>
      </c>
      <c r="J68">
        <v>1417</v>
      </c>
      <c r="K68" s="15" t="e">
        <f>SUM(J68/#REF!)</f>
        <v>#REF!</v>
      </c>
      <c r="L68" s="8">
        <v>1602</v>
      </c>
      <c r="M68" s="15" t="e">
        <f>SUM(L68/E68)</f>
        <v>#DIV/0!</v>
      </c>
      <c r="N68" s="8">
        <v>1209</v>
      </c>
      <c r="O68" s="15" t="e">
        <f>SUM(N68/F68)</f>
        <v>#DIV/0!</v>
      </c>
      <c r="P68" s="8">
        <v>1954</v>
      </c>
      <c r="Q68" s="15" t="e">
        <f>SUM(P68/G68)</f>
        <v>#DIV/0!</v>
      </c>
      <c r="R68" s="8">
        <v>1500</v>
      </c>
      <c r="S68" s="15" t="e">
        <f>SUM(R68/H68)</f>
        <v>#DIV/0!</v>
      </c>
      <c r="T68" s="8">
        <f>SUM(J68+L68+N68+P68+R68)</f>
        <v>7682</v>
      </c>
      <c r="U68" s="93" t="e">
        <f>SUM(T68/I68)</f>
        <v>#DIV/0!</v>
      </c>
      <c r="V68" s="67"/>
    </row>
    <row r="69" spans="1:22" ht="90.75" thickBot="1" x14ac:dyDescent="0.3">
      <c r="A69" s="1" t="s">
        <v>122</v>
      </c>
      <c r="B69" s="5" t="s">
        <v>12</v>
      </c>
      <c r="C69" t="str">
        <f>IF(IFERROR(U69, 0) &gt; 0, IF(U69&lt;75%,"&lt;75%",IF(U69&lt;90%,"75-90%",IF(U69&lt;100%,"90-99%","100%"))), "")</f>
        <v/>
      </c>
      <c r="D69">
        <v>624</v>
      </c>
      <c r="E69">
        <v>815</v>
      </c>
      <c r="F69">
        <v>1461</v>
      </c>
      <c r="G69">
        <v>1489</v>
      </c>
      <c r="H69">
        <v>2105</v>
      </c>
      <c r="I69" s="8">
        <f>SUM(D69:H69)</f>
        <v>6494</v>
      </c>
      <c r="J69" s="13"/>
      <c r="K69" s="16"/>
      <c r="L69" s="12"/>
      <c r="M69" s="16"/>
      <c r="N69" s="12"/>
      <c r="O69" s="16"/>
      <c r="P69" s="12"/>
      <c r="Q69" s="16"/>
      <c r="R69" s="12"/>
      <c r="S69" s="16"/>
      <c r="T69" s="12"/>
      <c r="U69" s="92"/>
      <c r="V69" s="67"/>
    </row>
    <row r="70" spans="1:22" ht="60.75" thickBot="1" x14ac:dyDescent="0.3">
      <c r="A70" s="1" t="s">
        <v>123</v>
      </c>
      <c r="B70" s="5" t="s">
        <v>12</v>
      </c>
      <c r="C70" t="str">
        <f>IF(IFERROR(U70, 0) &gt; 0, IF(U70&lt;75%,"&lt;75%",IF(U70&lt;90%,"75-90%",IF(U70&lt;100%,"90-99%","100%"))), "")</f>
        <v/>
      </c>
      <c r="D70">
        <v>1648</v>
      </c>
      <c r="E70">
        <v>1025</v>
      </c>
      <c r="F70">
        <v>350</v>
      </c>
      <c r="G70">
        <v>279</v>
      </c>
      <c r="H70">
        <v>176</v>
      </c>
      <c r="I70" s="8">
        <f>SUM(D70:H70)</f>
        <v>3478</v>
      </c>
      <c r="J70" s="10"/>
      <c r="K70" s="16">
        <f>SUM(J70/D70)</f>
        <v>0</v>
      </c>
      <c r="L70" s="12"/>
      <c r="M70" s="16">
        <f>SUM(L70/E70)</f>
        <v>0</v>
      </c>
      <c r="N70" s="12"/>
      <c r="O70" s="16">
        <f>SUM(N70/F70)</f>
        <v>0</v>
      </c>
      <c r="P70" s="12"/>
      <c r="Q70" s="16">
        <f>SUM(P70/G70)</f>
        <v>0</v>
      </c>
      <c r="R70" s="12"/>
      <c r="S70" s="16">
        <f>SUM(R70/H70)</f>
        <v>0</v>
      </c>
      <c r="T70" s="12">
        <f>SUM(J70+L70+N70+P70+R70)</f>
        <v>0</v>
      </c>
      <c r="U70" s="92">
        <f>SUM(T70/I70)</f>
        <v>0</v>
      </c>
      <c r="V70" s="67"/>
    </row>
    <row r="71" spans="1:22" ht="75.75" thickBot="1" x14ac:dyDescent="0.3">
      <c r="A71" s="1" t="s">
        <v>125</v>
      </c>
      <c r="B71" s="5" t="s">
        <v>12</v>
      </c>
      <c r="C71" t="str">
        <f>IF(IFERROR(U71, 0) &gt; 0, IF(U71&lt;75%,"&lt;75%",IF(U71&lt;90%,"75-90%",IF(U71&lt;100%,"90-99%","100%"))), "")</f>
        <v/>
      </c>
      <c r="I71" s="8">
        <f>SUM(D71:H71)</f>
        <v>0</v>
      </c>
      <c r="K71" s="16" t="e">
        <f>SUM(J71/D71)</f>
        <v>#DIV/0!</v>
      </c>
      <c r="L71" s="8"/>
      <c r="M71" s="15" t="e">
        <f>SUM(L71/E71)</f>
        <v>#DIV/0!</v>
      </c>
      <c r="N71" s="8"/>
      <c r="O71" s="15" t="e">
        <f>SUM(N71/F71)</f>
        <v>#DIV/0!</v>
      </c>
      <c r="P71" s="8"/>
      <c r="Q71" s="15" t="e">
        <f>SUM(P71/G71)</f>
        <v>#DIV/0!</v>
      </c>
      <c r="R71" s="8"/>
      <c r="S71" s="15" t="e">
        <f>SUM(R71/H71)</f>
        <v>#DIV/0!</v>
      </c>
      <c r="T71" s="8">
        <f>SUM(J71+L71+N71+P71+R71)</f>
        <v>0</v>
      </c>
      <c r="U71" s="93" t="e">
        <f>SUM(T71/I71)</f>
        <v>#DIV/0!</v>
      </c>
      <c r="V71" s="67"/>
    </row>
    <row r="72" spans="1:22" ht="75.75" thickBot="1" x14ac:dyDescent="0.3">
      <c r="A72" s="1" t="s">
        <v>127</v>
      </c>
      <c r="B72" s="8" t="s">
        <v>12</v>
      </c>
      <c r="C72" t="str">
        <f>IF(IFERROR(U72, 0) &gt; 0, IF(U72&lt;75%,"&lt;75%",IF(U72&lt;90%,"75-90%",IF(U72&lt;100%,"90-99%","100%"))), "")</f>
        <v/>
      </c>
      <c r="I72" s="8">
        <f>SUM(D72:H72)</f>
        <v>0</v>
      </c>
      <c r="K72" s="16" t="e">
        <f>SUM(J72/D72)</f>
        <v>#DIV/0!</v>
      </c>
      <c r="L72" s="8"/>
      <c r="M72" s="15" t="e">
        <f>SUM(L72/E72)</f>
        <v>#DIV/0!</v>
      </c>
      <c r="N72" s="8"/>
      <c r="O72" s="15" t="e">
        <f>SUM(N72/F72)</f>
        <v>#DIV/0!</v>
      </c>
      <c r="P72" s="8"/>
      <c r="Q72" s="15" t="e">
        <f>SUM(P72/G72)</f>
        <v>#DIV/0!</v>
      </c>
      <c r="R72" s="8"/>
      <c r="S72" s="15" t="e">
        <f>SUM(R72/H72)</f>
        <v>#DIV/0!</v>
      </c>
      <c r="T72" s="8">
        <f>SUM(J72+L72+N72+P72+R72)</f>
        <v>0</v>
      </c>
      <c r="U72" s="93" t="e">
        <f>SUM(T72/I72)</f>
        <v>#DIV/0!</v>
      </c>
      <c r="V72" s="67"/>
    </row>
    <row r="73" spans="1:22" ht="45.75" thickBot="1" x14ac:dyDescent="0.3">
      <c r="A73" s="1" t="s">
        <v>128</v>
      </c>
      <c r="B73" s="5" t="s">
        <v>12</v>
      </c>
      <c r="C73" t="str">
        <f>IF(IFERROR(U73, 0) &gt; 0, IF(U73&lt;75%,"&lt;75%",IF(U73&lt;90%,"75-90%",IF(U73&lt;100%,"90-99%","100%"))), "")</f>
        <v/>
      </c>
      <c r="I73" s="8">
        <f>SUM(D73:H73)</f>
        <v>0</v>
      </c>
      <c r="K73" s="16" t="e">
        <f>SUM(J73/D73)</f>
        <v>#DIV/0!</v>
      </c>
      <c r="L73" s="8"/>
      <c r="M73" s="15" t="e">
        <f>SUM(L73/E73)</f>
        <v>#DIV/0!</v>
      </c>
      <c r="N73" s="8"/>
      <c r="O73" s="15" t="e">
        <f>SUM(N73/F73)</f>
        <v>#DIV/0!</v>
      </c>
      <c r="P73" s="8"/>
      <c r="Q73" s="15" t="e">
        <f>SUM(P73/G73)</f>
        <v>#DIV/0!</v>
      </c>
      <c r="R73" s="8"/>
      <c r="S73" s="15" t="e">
        <f>SUM(R73/H73)</f>
        <v>#DIV/0!</v>
      </c>
      <c r="T73" s="8">
        <f>SUM(J73+L73+N73+P73+R73)</f>
        <v>0</v>
      </c>
      <c r="U73" s="93" t="e">
        <f>SUM(T73/I73)</f>
        <v>#DIV/0!</v>
      </c>
      <c r="V73" s="67"/>
    </row>
    <row r="74" spans="1:22" ht="60.75" thickBot="1" x14ac:dyDescent="0.3">
      <c r="A74" s="1" t="s">
        <v>129</v>
      </c>
      <c r="B74" s="5" t="s">
        <v>12</v>
      </c>
      <c r="C74" t="str">
        <f>IF(IFERROR(U74, 0) &gt; 0, IF(U74&lt;75%,"&lt;75%",IF(U74&lt;90%,"75-90%",IF(U74&lt;100%,"90-99%","100%"))), "")</f>
        <v/>
      </c>
      <c r="D74" s="12"/>
      <c r="E74" s="12"/>
      <c r="F74" s="8">
        <v>721</v>
      </c>
      <c r="G74" s="8">
        <v>950</v>
      </c>
      <c r="H74" s="11">
        <v>659</v>
      </c>
      <c r="I74" s="8">
        <f>SUM(D74:H74)</f>
        <v>2330</v>
      </c>
      <c r="J74" s="10"/>
      <c r="K74" s="16" t="e">
        <f>SUM(J74/D74)</f>
        <v>#DIV/0!</v>
      </c>
      <c r="L74" s="12"/>
      <c r="M74" s="16" t="e">
        <f>SUM(L74/E74)</f>
        <v>#DIV/0!</v>
      </c>
      <c r="N74" s="12"/>
      <c r="O74" s="16">
        <f>SUM(N74/F74)</f>
        <v>0</v>
      </c>
      <c r="P74" s="12"/>
      <c r="Q74" s="16">
        <f>SUM(P74/G74)</f>
        <v>0</v>
      </c>
      <c r="R74" s="12"/>
      <c r="S74" s="16">
        <f>SUM(R74/H74)</f>
        <v>0</v>
      </c>
      <c r="T74" s="12">
        <f>SUM(J74+L74+N74+P74+R74)</f>
        <v>0</v>
      </c>
      <c r="U74" s="92">
        <f>SUM(T74/I74)</f>
        <v>0</v>
      </c>
      <c r="V74" s="67"/>
    </row>
    <row r="75" spans="1:22" ht="45.75" thickBot="1" x14ac:dyDescent="0.3">
      <c r="A75" s="1" t="s">
        <v>131</v>
      </c>
      <c r="B75" s="5" t="s">
        <v>12</v>
      </c>
      <c r="C75" t="str">
        <f>IF(IFERROR(U75, 0) &gt; 0, IF(U75&lt;75%,"&lt;75%",IF(U75&lt;90%,"75-90%",IF(U75&lt;100%,"90-99%","100%"))), "")</f>
        <v/>
      </c>
      <c r="D75">
        <v>1888</v>
      </c>
      <c r="E75">
        <v>1410</v>
      </c>
      <c r="F75">
        <v>905</v>
      </c>
      <c r="G75">
        <v>1589</v>
      </c>
      <c r="H75">
        <v>945</v>
      </c>
      <c r="I75" s="8">
        <f>SUM(D75:H75)</f>
        <v>6737</v>
      </c>
      <c r="J75" s="10"/>
      <c r="K75" s="16">
        <f>SUM(J75/D75)</f>
        <v>0</v>
      </c>
      <c r="L75" s="12"/>
      <c r="M75" s="16">
        <f>SUM(L75/E75)</f>
        <v>0</v>
      </c>
      <c r="N75" s="12"/>
      <c r="O75" s="16">
        <f>SUM(N75/F75)</f>
        <v>0</v>
      </c>
      <c r="P75" s="12"/>
      <c r="Q75" s="16">
        <f>SUM(P75/G75)</f>
        <v>0</v>
      </c>
      <c r="R75" s="12"/>
      <c r="S75" s="16">
        <f>SUM(R75/H75)</f>
        <v>0</v>
      </c>
      <c r="T75" s="12">
        <f>SUM(J75+L75+N75+P75+R75)</f>
        <v>0</v>
      </c>
      <c r="U75" s="92">
        <f>SUM(T75/I75)</f>
        <v>0</v>
      </c>
      <c r="V75" s="67"/>
    </row>
    <row r="76" spans="1:22" ht="45.75" thickBot="1" x14ac:dyDescent="0.3">
      <c r="A76" s="1" t="s">
        <v>132</v>
      </c>
      <c r="B76" s="5" t="s">
        <v>12</v>
      </c>
      <c r="C76" t="str">
        <f>IF(IFERROR(U76, 0) &gt; 0, IF(U76&lt;75%,"&lt;75%",IF(U76&lt;90%,"75-90%",IF(U76&lt;100%,"90-99%","100%"))), "")</f>
        <v/>
      </c>
      <c r="I76" s="8">
        <f>SUM(D76:H76)</f>
        <v>0</v>
      </c>
      <c r="K76" s="16" t="e">
        <f>SUM(J76/D76)</f>
        <v>#DIV/0!</v>
      </c>
      <c r="L76" s="8"/>
      <c r="M76" s="15" t="e">
        <f>SUM(L76/E76)</f>
        <v>#DIV/0!</v>
      </c>
      <c r="N76" s="8"/>
      <c r="O76" s="15" t="e">
        <f>SUM(N76/F76)</f>
        <v>#DIV/0!</v>
      </c>
      <c r="P76" s="8"/>
      <c r="Q76" s="15" t="e">
        <f>SUM(P76/G76)</f>
        <v>#DIV/0!</v>
      </c>
      <c r="R76" s="8"/>
      <c r="S76" s="15" t="e">
        <f>SUM(R76/H76)</f>
        <v>#DIV/0!</v>
      </c>
      <c r="T76" s="8">
        <f>SUM(J76+L76+N76+P76+R76)</f>
        <v>0</v>
      </c>
      <c r="U76" s="93" t="e">
        <f>SUM(T76/I76)</f>
        <v>#DIV/0!</v>
      </c>
      <c r="V76" s="67"/>
    </row>
    <row r="77" spans="1:22" ht="30.75" thickBot="1" x14ac:dyDescent="0.3">
      <c r="A77" s="1" t="s">
        <v>133</v>
      </c>
      <c r="B77" s="5"/>
      <c r="C77" t="str">
        <f>IF(IFERROR(U77, 0) &gt; 0, IF(U77&lt;75%,"&lt;75%",IF(U77&lt;90%,"75-90%",IF(U77&lt;100%,"90-99%","100%"))), "")</f>
        <v/>
      </c>
      <c r="I77" s="8">
        <f>SUM(D77:H77)</f>
        <v>0</v>
      </c>
      <c r="K77" s="16" t="e">
        <f>SUM(J77/D77)</f>
        <v>#DIV/0!</v>
      </c>
      <c r="L77" s="8"/>
      <c r="M77" s="15" t="e">
        <f>SUM(L77/E77)</f>
        <v>#DIV/0!</v>
      </c>
      <c r="N77" s="8"/>
      <c r="O77" s="15" t="e">
        <f>SUM(N77/F77)</f>
        <v>#DIV/0!</v>
      </c>
      <c r="P77" s="8"/>
      <c r="Q77" s="15" t="e">
        <f>SUM(P77/G77)</f>
        <v>#DIV/0!</v>
      </c>
      <c r="R77" s="8"/>
      <c r="S77" s="15" t="e">
        <f>SUM(R77/H77)</f>
        <v>#DIV/0!</v>
      </c>
      <c r="T77" s="8">
        <f>SUM(J77+L77+N77+P77+R77)</f>
        <v>0</v>
      </c>
      <c r="U77" s="93" t="e">
        <f>SUM(T77/I77)</f>
        <v>#DIV/0!</v>
      </c>
      <c r="V77" s="67"/>
    </row>
    <row r="78" spans="1:22" ht="60.75" thickBot="1" x14ac:dyDescent="0.3">
      <c r="A78" s="1" t="s">
        <v>135</v>
      </c>
      <c r="B78" s="5"/>
      <c r="C78" t="str">
        <f>IF(IFERROR(U78, 0) &gt; 0, IF(U78&lt;75%,"&lt;75%",IF(U78&lt;90%,"75-90%",IF(U78&lt;100%,"90-99%","100%"))), "")</f>
        <v/>
      </c>
      <c r="F78" s="4"/>
      <c r="G78" s="4"/>
      <c r="H78" s="4"/>
      <c r="I78" s="8">
        <f>SUM(D78:H78)</f>
        <v>0</v>
      </c>
      <c r="K78" s="16" t="e">
        <f>SUM(J78/D78)</f>
        <v>#DIV/0!</v>
      </c>
      <c r="L78" s="8"/>
      <c r="M78" s="15" t="e">
        <f>SUM(L78/E78)</f>
        <v>#DIV/0!</v>
      </c>
      <c r="N78" s="8"/>
      <c r="O78" s="15" t="e">
        <f>SUM(N78/F78)</f>
        <v>#DIV/0!</v>
      </c>
      <c r="P78" s="8"/>
      <c r="Q78" s="15" t="e">
        <f>SUM(P78/G78)</f>
        <v>#DIV/0!</v>
      </c>
      <c r="R78" s="8"/>
      <c r="S78" s="15" t="e">
        <f>SUM(R78/H78)</f>
        <v>#DIV/0!</v>
      </c>
      <c r="T78" s="8">
        <f>SUM(J78+L78+N78+P78+R78)</f>
        <v>0</v>
      </c>
      <c r="U78" s="93" t="e">
        <f>SUM(T78/I78)</f>
        <v>#DIV/0!</v>
      </c>
      <c r="V78" s="67"/>
    </row>
    <row r="79" spans="1:22" ht="45.75" thickBot="1" x14ac:dyDescent="0.3">
      <c r="A79" s="1" t="s">
        <v>136</v>
      </c>
      <c r="B79" s="5" t="s">
        <v>12</v>
      </c>
      <c r="C79" t="str">
        <f>IF(IFERROR(U79, 0) &gt; 0, IF(U79&lt;75%,"&lt;75%",IF(U79&lt;90%,"75-90%",IF(U79&lt;100%,"90-99%","100%"))), "")</f>
        <v/>
      </c>
      <c r="I79" s="8">
        <f>SUM(D79:H79)</f>
        <v>0</v>
      </c>
      <c r="K79" s="16" t="e">
        <f>SUM(J79/D79)</f>
        <v>#DIV/0!</v>
      </c>
      <c r="L79" s="8"/>
      <c r="M79" s="15" t="e">
        <f>SUM(L79/E79)</f>
        <v>#DIV/0!</v>
      </c>
      <c r="N79" s="8"/>
      <c r="O79" s="15" t="e">
        <f>SUM(N79/F79)</f>
        <v>#DIV/0!</v>
      </c>
      <c r="P79" s="8"/>
      <c r="Q79" s="15" t="e">
        <f>SUM(P79/G79)</f>
        <v>#DIV/0!</v>
      </c>
      <c r="R79" s="8"/>
      <c r="S79" s="15" t="e">
        <f>SUM(R79/H79)</f>
        <v>#DIV/0!</v>
      </c>
      <c r="T79" s="8">
        <f>SUM(J79+L79+N79+P79+R79)</f>
        <v>0</v>
      </c>
      <c r="U79" s="93" t="e">
        <f>SUM(T79/I79)</f>
        <v>#DIV/0!</v>
      </c>
      <c r="V79" s="67"/>
    </row>
    <row r="80" spans="1:22" ht="45.75" thickBot="1" x14ac:dyDescent="0.3">
      <c r="A80" s="1" t="s">
        <v>137</v>
      </c>
      <c r="B80" s="8" t="s">
        <v>12</v>
      </c>
      <c r="C80" t="str">
        <f>IF(IFERROR(U80, 0) &gt; 0, IF(U80&lt;75%,"&lt;75%",IF(U80&lt;90%,"75-90%",IF(U80&lt;100%,"90-99%","100%"))), "")</f>
        <v/>
      </c>
      <c r="D80" s="4">
        <v>1502</v>
      </c>
      <c r="E80" s="4">
        <v>1243</v>
      </c>
      <c r="F80" s="4">
        <v>1503</v>
      </c>
      <c r="G80" s="4">
        <v>1496</v>
      </c>
      <c r="H80" s="4">
        <v>1569</v>
      </c>
      <c r="I80" s="8">
        <f>SUM(D80:H80)</f>
        <v>7313</v>
      </c>
      <c r="J80" s="13"/>
      <c r="K80" s="16">
        <f>SUM(J80/D80)</f>
        <v>0</v>
      </c>
      <c r="L80" s="12"/>
      <c r="M80" s="12"/>
      <c r="N80" s="12"/>
      <c r="O80" s="12"/>
      <c r="P80" s="12"/>
      <c r="Q80" s="12"/>
      <c r="R80" s="12"/>
      <c r="S80" s="12"/>
      <c r="T80" s="12"/>
      <c r="U80" s="92"/>
      <c r="V80" s="67"/>
    </row>
    <row r="81" spans="1:22" ht="45.75" thickBot="1" x14ac:dyDescent="0.3">
      <c r="A81" s="1" t="s">
        <v>138</v>
      </c>
      <c r="B81" s="5" t="s">
        <v>12</v>
      </c>
      <c r="C81" t="str">
        <f>IF(IFERROR(U81, 0) &gt; 0, IF(U81&lt;75%,"&lt;75%",IF(U81&lt;90%,"75-90%",IF(U81&lt;100%,"90-99%","100%"))), "")</f>
        <v/>
      </c>
      <c r="E81">
        <v>2554</v>
      </c>
      <c r="F81">
        <v>2999</v>
      </c>
      <c r="G81">
        <v>3405</v>
      </c>
      <c r="H81">
        <v>830</v>
      </c>
      <c r="I81" s="8">
        <f>SUM(D81:H81)</f>
        <v>9788</v>
      </c>
      <c r="J81" s="10"/>
      <c r="K81" s="16" t="e">
        <f>SUM(J81/D81)</f>
        <v>#DIV/0!</v>
      </c>
      <c r="L81" s="12"/>
      <c r="M81" s="16">
        <f>SUM(L81/E81)</f>
        <v>0</v>
      </c>
      <c r="N81" s="12"/>
      <c r="O81" s="16">
        <f>SUM(N81/F81)</f>
        <v>0</v>
      </c>
      <c r="P81" s="12"/>
      <c r="Q81" s="16">
        <f>SUM(P81/G81)</f>
        <v>0</v>
      </c>
      <c r="R81" s="12"/>
      <c r="S81" s="16">
        <f>SUM(R81/H81)</f>
        <v>0</v>
      </c>
      <c r="T81" s="12">
        <f>SUM(J81+L81+N81+P81+R81)</f>
        <v>0</v>
      </c>
      <c r="U81" s="92">
        <f>SUM(T81/I81)</f>
        <v>0</v>
      </c>
      <c r="V81" s="67"/>
    </row>
    <row r="82" spans="1:22" ht="30.75" thickBot="1" x14ac:dyDescent="0.3">
      <c r="A82" s="1" t="s">
        <v>141</v>
      </c>
      <c r="B82" s="5"/>
      <c r="C82" t="str">
        <f>IF(IFERROR(U82, 0) &gt; 0, IF(U82&lt;75%,"&lt;75%",IF(U82&lt;90%,"75-90%",IF(U82&lt;100%,"90-99%","100%"))), "")</f>
        <v/>
      </c>
      <c r="I82" s="8">
        <f>SUM(D82:H82)</f>
        <v>0</v>
      </c>
      <c r="K82" s="15" t="e">
        <f>SUM(J82/D82)</f>
        <v>#DIV/0!</v>
      </c>
      <c r="L82" s="8"/>
      <c r="M82" s="15" t="e">
        <f>SUM(L82/E82)</f>
        <v>#DIV/0!</v>
      </c>
      <c r="N82" s="8"/>
      <c r="O82" s="15" t="e">
        <f>SUM(N82/F82)</f>
        <v>#DIV/0!</v>
      </c>
      <c r="P82" s="8"/>
      <c r="Q82" s="15" t="e">
        <f>SUM(P82/G82)</f>
        <v>#DIV/0!</v>
      </c>
      <c r="R82" s="8"/>
      <c r="S82" s="15" t="e">
        <f>SUM(R82/H82)</f>
        <v>#DIV/0!</v>
      </c>
      <c r="T82" s="8">
        <f>SUM(J82+L82+N82+P82+R82)</f>
        <v>0</v>
      </c>
      <c r="U82" s="93" t="e">
        <f>SUM(T82/I82)</f>
        <v>#DIV/0!</v>
      </c>
      <c r="V82" s="67"/>
    </row>
    <row r="83" spans="1:22" ht="30.75" thickBot="1" x14ac:dyDescent="0.3">
      <c r="A83" s="1" t="s">
        <v>143</v>
      </c>
      <c r="B83" s="5" t="s">
        <v>12</v>
      </c>
      <c r="C83" t="str">
        <f>IF(IFERROR(U83, 0) &gt; 0, IF(U83&lt;75%,"&lt;75%",IF(U83&lt;90%,"75-90%",IF(U83&lt;100%,"90-99%","100%"))), "")</f>
        <v/>
      </c>
      <c r="D83" s="10"/>
      <c r="E83" s="10"/>
      <c r="F83" s="4">
        <v>337</v>
      </c>
      <c r="G83" s="4">
        <v>323</v>
      </c>
      <c r="H83" s="4">
        <v>398</v>
      </c>
      <c r="I83" s="8">
        <f>SUM(D83:H83)</f>
        <v>1058</v>
      </c>
      <c r="J83" s="10"/>
      <c r="K83" s="15" t="e">
        <f>SUM(J83/D83)</f>
        <v>#DIV/0!</v>
      </c>
      <c r="L83" s="12"/>
      <c r="M83" s="16" t="e">
        <f>SUM(L83/E83)</f>
        <v>#DIV/0!</v>
      </c>
      <c r="N83" s="12"/>
      <c r="O83" s="16" t="e">
        <f>SUM(N83/#REF!)</f>
        <v>#REF!</v>
      </c>
      <c r="P83" s="12"/>
      <c r="Q83" s="16" t="e">
        <f>SUM(P83/#REF!)</f>
        <v>#REF!</v>
      </c>
      <c r="R83" s="12"/>
      <c r="S83" s="16" t="e">
        <f>SUM(R83/#REF!)</f>
        <v>#REF!</v>
      </c>
      <c r="T83" s="12">
        <f>SUM(J83+L83+N83+P83+R83)</f>
        <v>0</v>
      </c>
      <c r="U83" s="92">
        <f>SUM(T83/I83)</f>
        <v>0</v>
      </c>
      <c r="V83" s="67"/>
    </row>
    <row r="84" spans="1:22" ht="45.75" thickBot="1" x14ac:dyDescent="0.3">
      <c r="A84" s="1" t="s">
        <v>144</v>
      </c>
      <c r="B84" s="5" t="s">
        <v>12</v>
      </c>
      <c r="C84" t="str">
        <f>IF(IFERROR(U84, 0) &gt; 0, IF(U84&lt;75%,"&lt;75%",IF(U84&lt;90%,"75-90%",IF(U84&lt;100%,"90-99%","100%"))), "")</f>
        <v/>
      </c>
      <c r="F84" s="17">
        <v>14094</v>
      </c>
      <c r="G84" s="17">
        <v>16262</v>
      </c>
      <c r="H84" s="17">
        <v>18094</v>
      </c>
      <c r="I84" s="8">
        <f>SUM(D84:H84)</f>
        <v>48450</v>
      </c>
      <c r="J84" s="10"/>
      <c r="K84" s="16" t="e">
        <f>SUM(J84/D84)</f>
        <v>#DIV/0!</v>
      </c>
      <c r="L84" s="12"/>
      <c r="M84" s="16" t="e">
        <f>SUM(L84/E84)</f>
        <v>#DIV/0!</v>
      </c>
      <c r="N84" s="12"/>
      <c r="O84" s="16">
        <f>SUM(N84/F84)</f>
        <v>0</v>
      </c>
      <c r="P84" s="12"/>
      <c r="Q84" s="16">
        <f>SUM(P84/G84)</f>
        <v>0</v>
      </c>
      <c r="R84" s="12"/>
      <c r="S84" s="16">
        <f>SUM(R84/H84)</f>
        <v>0</v>
      </c>
      <c r="T84" s="12">
        <f>SUM(J84+L84+N84+P84+R84)</f>
        <v>0</v>
      </c>
      <c r="U84" s="92">
        <f>SUM(T84/I84)</f>
        <v>0</v>
      </c>
      <c r="V84" s="67"/>
    </row>
    <row r="85" spans="1:22" ht="45.75" thickBot="1" x14ac:dyDescent="0.3">
      <c r="A85" s="1" t="s">
        <v>145</v>
      </c>
      <c r="B85" s="5" t="s">
        <v>12</v>
      </c>
      <c r="C85" t="str">
        <f>IF(IFERROR(U85, 0) &gt; 0, IF(U85&lt;75%,"&lt;75%",IF(U85&lt;90%,"75-90%",IF(U85&lt;100%,"90-99%","100%"))), "")</f>
        <v/>
      </c>
      <c r="D85">
        <v>2565</v>
      </c>
      <c r="E85">
        <v>2597</v>
      </c>
      <c r="F85">
        <v>2530</v>
      </c>
      <c r="G85">
        <v>3018</v>
      </c>
      <c r="H85">
        <v>2552</v>
      </c>
      <c r="I85" s="8">
        <f>SUM(D85:H85)</f>
        <v>13262</v>
      </c>
      <c r="J85" t="s">
        <v>75</v>
      </c>
      <c r="K85" s="15" t="e">
        <f>SUM(J85/#REF!)</f>
        <v>#VALUE!</v>
      </c>
      <c r="L85" s="8"/>
      <c r="M85" s="15">
        <f>SUM(L85/E85)</f>
        <v>0</v>
      </c>
      <c r="N85" s="8"/>
      <c r="O85" s="15">
        <f>SUM(N85/F85)</f>
        <v>0</v>
      </c>
      <c r="P85" s="8"/>
      <c r="Q85" s="15">
        <f>SUM(P85/G85)</f>
        <v>0</v>
      </c>
      <c r="R85" s="8"/>
      <c r="S85" s="15">
        <f>SUM(R85/H85)</f>
        <v>0</v>
      </c>
      <c r="T85" s="8" t="e">
        <f>SUM(J85+L85+N85+P85+R85)</f>
        <v>#VALUE!</v>
      </c>
      <c r="U85" s="93" t="e">
        <f>SUM(T85/I85)</f>
        <v>#VALUE!</v>
      </c>
      <c r="V85" s="67"/>
    </row>
    <row r="86" spans="1:22" ht="75.75" thickBot="1" x14ac:dyDescent="0.3">
      <c r="A86" s="1" t="s">
        <v>146</v>
      </c>
      <c r="B86" s="5" t="s">
        <v>12</v>
      </c>
      <c r="C86" t="str">
        <f>IF(IFERROR(U86, 0) &gt; 0, IF(U86&lt;75%,"&lt;75%",IF(U86&lt;90%,"75-90%",IF(U86&lt;100%,"90-99%","100%"))), "")</f>
        <v/>
      </c>
      <c r="D86">
        <v>1273</v>
      </c>
      <c r="E86">
        <v>1158</v>
      </c>
      <c r="F86">
        <v>1078</v>
      </c>
      <c r="G86">
        <v>1311</v>
      </c>
      <c r="H86">
        <v>930</v>
      </c>
      <c r="I86" s="8">
        <f>SUM(D86:H86)</f>
        <v>5750</v>
      </c>
      <c r="J86" s="10"/>
      <c r="K86" s="15">
        <f>SUM(J86/D86)</f>
        <v>0</v>
      </c>
      <c r="L86" s="12"/>
      <c r="M86" s="16">
        <f>SUM(L86/E86)</f>
        <v>0</v>
      </c>
      <c r="N86" s="12"/>
      <c r="O86" s="16">
        <f>SUM(N86/F86)</f>
        <v>0</v>
      </c>
      <c r="P86" s="12"/>
      <c r="Q86" s="16">
        <f>SUM(P86/G86)</f>
        <v>0</v>
      </c>
      <c r="R86" s="12"/>
      <c r="S86" s="16">
        <f>SUM(R86/H86)</f>
        <v>0</v>
      </c>
      <c r="T86" s="12">
        <f>SUM(J86+L86+N86+P86+R86)</f>
        <v>0</v>
      </c>
      <c r="U86" s="92">
        <f>SUM(T86/I86)</f>
        <v>0</v>
      </c>
      <c r="V86" s="67"/>
    </row>
    <row r="87" spans="1:22" ht="60.75" thickBot="1" x14ac:dyDescent="0.3">
      <c r="A87" s="1" t="s">
        <v>148</v>
      </c>
      <c r="B87" s="5"/>
      <c r="C87" t="str">
        <f>IF(IFERROR(U87, 0) &gt; 0, IF(U87&lt;75%,"&lt;75%",IF(U87&lt;90%,"75-90%",IF(U87&lt;100%,"90-99%","100%"))), "")</f>
        <v/>
      </c>
      <c r="I87" s="8">
        <f>SUM(D87:H87)</f>
        <v>0</v>
      </c>
      <c r="K87" s="15" t="e">
        <f>SUM(J87/D87)</f>
        <v>#DIV/0!</v>
      </c>
      <c r="L87" s="8"/>
      <c r="M87" s="15" t="e">
        <f>SUM(L87/E87)</f>
        <v>#DIV/0!</v>
      </c>
      <c r="N87" s="8"/>
      <c r="O87" s="15" t="e">
        <f>SUM(N87/F87)</f>
        <v>#DIV/0!</v>
      </c>
      <c r="P87" s="8"/>
      <c r="Q87" s="15" t="e">
        <f>SUM(P87/G87)</f>
        <v>#DIV/0!</v>
      </c>
      <c r="R87" s="8"/>
      <c r="S87" s="15" t="e">
        <f>SUM(R87/H87)</f>
        <v>#DIV/0!</v>
      </c>
      <c r="T87" s="8">
        <f>SUM(J87+L87+N87+P87+R87)</f>
        <v>0</v>
      </c>
      <c r="U87" s="93" t="e">
        <f>SUM(T87/I87)</f>
        <v>#DIV/0!</v>
      </c>
      <c r="V87" s="67"/>
    </row>
    <row r="88" spans="1:22" ht="60.75" thickBot="1" x14ac:dyDescent="0.3">
      <c r="A88" s="1" t="s">
        <v>151</v>
      </c>
      <c r="B88" s="5" t="s">
        <v>12</v>
      </c>
      <c r="C88" t="str">
        <f>IF(IFERROR(U88, 0) &gt; 0, IF(U88&lt;75%,"&lt;75%",IF(U88&lt;90%,"75-90%",IF(U88&lt;100%,"90-99%","100%"))), "")</f>
        <v/>
      </c>
      <c r="D88" s="10"/>
      <c r="E88" s="10"/>
      <c r="F88" s="10"/>
      <c r="G88" s="10"/>
      <c r="H88" s="10"/>
      <c r="I88" s="12">
        <f>SUM(D88:H88)</f>
        <v>0</v>
      </c>
      <c r="J88" s="10"/>
      <c r="K88" s="15" t="e">
        <f>SUM(J88/D88)</f>
        <v>#DIV/0!</v>
      </c>
      <c r="L88" s="12"/>
      <c r="M88" s="16" t="e">
        <f>SUM(L88/E88)</f>
        <v>#DIV/0!</v>
      </c>
      <c r="N88" s="12"/>
      <c r="O88" s="16" t="e">
        <f>SUM(N88/F88)</f>
        <v>#DIV/0!</v>
      </c>
      <c r="P88" s="12"/>
      <c r="Q88" s="16" t="e">
        <f>SUM(P88/G88)</f>
        <v>#DIV/0!</v>
      </c>
      <c r="R88" s="12"/>
      <c r="S88" s="16" t="e">
        <f>SUM(R88/H88)</f>
        <v>#DIV/0!</v>
      </c>
      <c r="T88" s="12">
        <f>SUM(J88+L88+N88+P88+R88)</f>
        <v>0</v>
      </c>
      <c r="U88" s="92" t="e">
        <f>SUM(T88/I88)</f>
        <v>#DIV/0!</v>
      </c>
      <c r="V88" s="67"/>
    </row>
    <row r="89" spans="1:22" ht="60.75" thickBot="1" x14ac:dyDescent="0.3">
      <c r="A89" s="1" t="s">
        <v>152</v>
      </c>
      <c r="B89" s="5" t="s">
        <v>12</v>
      </c>
      <c r="C89" t="str">
        <f>IF(IFERROR(U89, 0) &gt; 0, IF(U89&lt;75%,"&lt;75%",IF(U89&lt;90%,"75-90%",IF(U89&lt;100%,"90-99%","100%"))), "")</f>
        <v/>
      </c>
      <c r="D89">
        <v>35176</v>
      </c>
      <c r="E89">
        <v>34011</v>
      </c>
      <c r="F89">
        <v>36432</v>
      </c>
      <c r="G89">
        <v>46331</v>
      </c>
      <c r="H89">
        <v>30567</v>
      </c>
      <c r="I89" s="8">
        <f>SUM(D89:H89)</f>
        <v>182517</v>
      </c>
      <c r="K89" s="15">
        <f>SUM(J89/D89)</f>
        <v>0</v>
      </c>
      <c r="L89" s="8"/>
      <c r="M89" s="15">
        <f>SUM(L89/E89)</f>
        <v>0</v>
      </c>
      <c r="N89" s="8"/>
      <c r="O89" s="15">
        <f>SUM(N89/F89)</f>
        <v>0</v>
      </c>
      <c r="P89" s="8"/>
      <c r="Q89" s="15">
        <f>SUM(P89/G89)</f>
        <v>0</v>
      </c>
      <c r="R89" s="8"/>
      <c r="S89" s="15">
        <f>SUM(R89/H89)</f>
        <v>0</v>
      </c>
      <c r="T89" s="8">
        <f>SUM(J89+L89+N89+P89+R89)</f>
        <v>0</v>
      </c>
      <c r="U89" s="93">
        <f>SUM(T89/I89)</f>
        <v>0</v>
      </c>
      <c r="V89" s="67"/>
    </row>
    <row r="90" spans="1:22" ht="60.75" thickBot="1" x14ac:dyDescent="0.3">
      <c r="A90" s="1" t="s">
        <v>153</v>
      </c>
      <c r="B90" s="5"/>
      <c r="C90" t="str">
        <f>IF(IFERROR(U90, 0) &gt; 0, IF(U90&lt;75%,"&lt;75%",IF(U90&lt;90%,"75-90%",IF(U90&lt;100%,"90-99%","100%"))), "")</f>
        <v/>
      </c>
      <c r="I90" s="8">
        <f>SUM(D90:H90)</f>
        <v>0</v>
      </c>
      <c r="K90" s="15" t="e">
        <f>SUM(J90/D90)</f>
        <v>#DIV/0!</v>
      </c>
      <c r="L90" s="8"/>
      <c r="M90" s="15" t="e">
        <f>SUM(L90/E90)</f>
        <v>#DIV/0!</v>
      </c>
      <c r="N90" s="8"/>
      <c r="O90" s="15" t="e">
        <f>SUM(N90/F90)</f>
        <v>#DIV/0!</v>
      </c>
      <c r="P90" s="8"/>
      <c r="Q90" s="15" t="e">
        <f>SUM(P90/G90)</f>
        <v>#DIV/0!</v>
      </c>
      <c r="R90" s="8"/>
      <c r="S90" s="15" t="e">
        <f>SUM(R90/H90)</f>
        <v>#DIV/0!</v>
      </c>
      <c r="T90" s="8">
        <f>SUM(J90+L90+N90+P90+R90)</f>
        <v>0</v>
      </c>
      <c r="U90" s="93" t="e">
        <f>SUM(T90/I90)</f>
        <v>#DIV/0!</v>
      </c>
      <c r="V90" s="67"/>
    </row>
    <row r="91" spans="1:22" ht="45.75" thickBot="1" x14ac:dyDescent="0.3">
      <c r="A91" s="1" t="s">
        <v>154</v>
      </c>
      <c r="B91" s="5" t="s">
        <v>12</v>
      </c>
      <c r="C91" t="str">
        <f>IF(IFERROR(U91, 0) &gt; 0, IF(U91&lt;75%,"&lt;75%",IF(U91&lt;90%,"75-90%",IF(U91&lt;100%,"90-99%","100%"))), "")</f>
        <v/>
      </c>
      <c r="D91">
        <v>14747</v>
      </c>
      <c r="E91">
        <v>12560</v>
      </c>
      <c r="F91">
        <v>11386</v>
      </c>
      <c r="G91">
        <v>8918</v>
      </c>
      <c r="H91">
        <v>8372</v>
      </c>
      <c r="I91" s="49">
        <f>SUM(D91:H91)</f>
        <v>55983</v>
      </c>
      <c r="K91" s="15">
        <f>SUM(J91/D91)</f>
        <v>0</v>
      </c>
      <c r="L91" s="8"/>
      <c r="M91" s="15">
        <f>SUM(L91/E91)</f>
        <v>0</v>
      </c>
      <c r="N91" s="8"/>
      <c r="O91" s="15">
        <f>SUM(N91/F91)</f>
        <v>0</v>
      </c>
      <c r="P91" s="8"/>
      <c r="Q91" s="15">
        <f>SUM(P91/G91)</f>
        <v>0</v>
      </c>
      <c r="R91" s="8"/>
      <c r="S91" s="15">
        <f>SUM(R91/H91)</f>
        <v>0</v>
      </c>
      <c r="T91" s="8">
        <f>SUM(J91+L91+N91+P91+R91)</f>
        <v>0</v>
      </c>
      <c r="U91" s="93">
        <f>SUM(T91/I91)</f>
        <v>0</v>
      </c>
      <c r="V91" s="67"/>
    </row>
    <row r="92" spans="1:22" ht="75.75" thickBot="1" x14ac:dyDescent="0.3">
      <c r="A92" s="1" t="s">
        <v>156</v>
      </c>
      <c r="B92" s="5" t="s">
        <v>12</v>
      </c>
      <c r="C92" t="str">
        <f>IF(IFERROR(U92, 0) &gt; 0, IF(U92&lt;75%,"&lt;75%",IF(U92&lt;90%,"75-90%",IF(U92&lt;100%,"90-99%","100%"))), "")</f>
        <v/>
      </c>
      <c r="D92" s="4">
        <v>5849</v>
      </c>
      <c r="E92" s="4">
        <v>4467</v>
      </c>
      <c r="F92" s="4">
        <v>6021</v>
      </c>
      <c r="G92" s="4">
        <v>7908</v>
      </c>
      <c r="H92" s="4">
        <v>4924</v>
      </c>
      <c r="I92" s="8">
        <f>SUM(D92:H92)</f>
        <v>29169</v>
      </c>
      <c r="J92" s="10"/>
      <c r="K92" s="15">
        <f>SUM(J92/D92)</f>
        <v>0</v>
      </c>
      <c r="L92" s="12"/>
      <c r="M92" s="16">
        <f>SUM(L92/E92)</f>
        <v>0</v>
      </c>
      <c r="N92" s="12"/>
      <c r="O92" s="16">
        <f>SUM(N92/F92)</f>
        <v>0</v>
      </c>
      <c r="P92" s="12"/>
      <c r="Q92" s="16">
        <f>SUM(P92/G92)</f>
        <v>0</v>
      </c>
      <c r="R92" s="12"/>
      <c r="S92" s="16">
        <f>SUM(R92/H92)</f>
        <v>0</v>
      </c>
      <c r="T92" s="12">
        <f>SUM(J92+L92+N92+P92+R92)</f>
        <v>0</v>
      </c>
      <c r="U92" s="92">
        <f>SUM(T92/I92)</f>
        <v>0</v>
      </c>
      <c r="V92" s="67"/>
    </row>
    <row r="93" spans="1:22" ht="60.75" thickBot="1" x14ac:dyDescent="0.3">
      <c r="A93" s="1" t="s">
        <v>161</v>
      </c>
      <c r="B93" s="5" t="s">
        <v>12</v>
      </c>
      <c r="C93" t="str">
        <f>IF(IFERROR(U93, 0) &gt; 0, IF(U93&lt;75%,"&lt;75%",IF(U93&lt;90%,"75-90%",IF(U93&lt;100%,"90-99%","100%"))), "")</f>
        <v/>
      </c>
      <c r="D93" s="4">
        <v>5793</v>
      </c>
      <c r="E93" s="4">
        <v>6946</v>
      </c>
      <c r="F93" s="4">
        <v>4288</v>
      </c>
      <c r="G93" s="4">
        <v>5434</v>
      </c>
      <c r="H93" s="4">
        <v>3122</v>
      </c>
      <c r="I93" s="8">
        <f>SUM(D93:H93)</f>
        <v>25583</v>
      </c>
      <c r="J93" s="10"/>
      <c r="K93" s="15">
        <f>SUM(J93/D93)</f>
        <v>0</v>
      </c>
      <c r="L93" s="12"/>
      <c r="M93" s="16">
        <f>SUM(L93/E93)</f>
        <v>0</v>
      </c>
      <c r="N93" s="12"/>
      <c r="O93" s="16">
        <f>SUM(N93/F93)</f>
        <v>0</v>
      </c>
      <c r="P93" s="12"/>
      <c r="Q93" s="16">
        <f>SUM(P93/G93)</f>
        <v>0</v>
      </c>
      <c r="R93" s="12"/>
      <c r="S93" s="16">
        <f>SUM(R93/H93)</f>
        <v>0</v>
      </c>
      <c r="T93" s="12">
        <f>SUM(J93+L93+N93+P93+R93)</f>
        <v>0</v>
      </c>
      <c r="U93" s="92">
        <f>SUM(T93/I93)</f>
        <v>0</v>
      </c>
      <c r="V93" s="67"/>
    </row>
    <row r="94" spans="1:22" ht="45.75" thickBot="1" x14ac:dyDescent="0.3">
      <c r="A94" s="1" t="s">
        <v>162</v>
      </c>
      <c r="B94" s="5"/>
      <c r="C94" t="str">
        <f>IF(IFERROR(U94, 0) &gt; 0, IF(U94&lt;75%,"&lt;75%",IF(U94&lt;90%,"75-90%",IF(U94&lt;100%,"90-99%","100%"))), "")</f>
        <v/>
      </c>
      <c r="I94" s="8">
        <f>SUM(D94:H94)</f>
        <v>0</v>
      </c>
      <c r="K94" s="15" t="e">
        <f>SUM(J94/D94)</f>
        <v>#DIV/0!</v>
      </c>
      <c r="L94" s="8"/>
      <c r="M94" s="15" t="e">
        <f>SUM(L94/E94)</f>
        <v>#DIV/0!</v>
      </c>
      <c r="N94" s="8"/>
      <c r="O94" s="15" t="e">
        <f>SUM(N94/F94)</f>
        <v>#DIV/0!</v>
      </c>
      <c r="P94" s="8"/>
      <c r="Q94" s="15" t="e">
        <f>SUM(P94/G94)</f>
        <v>#DIV/0!</v>
      </c>
      <c r="R94" s="8"/>
      <c r="S94" s="15" t="e">
        <f>SUM(R94/H94)</f>
        <v>#DIV/0!</v>
      </c>
      <c r="T94" s="8">
        <f>SUM(J94+L94+N94+P94+R94)</f>
        <v>0</v>
      </c>
      <c r="U94" s="93" t="e">
        <f>SUM(T94/I94)</f>
        <v>#DIV/0!</v>
      </c>
      <c r="V94" s="67"/>
    </row>
    <row r="95" spans="1:22" ht="45.75" thickBot="1" x14ac:dyDescent="0.3">
      <c r="A95" s="1" t="s">
        <v>163</v>
      </c>
      <c r="B95" s="5"/>
      <c r="C95" t="str">
        <f>IF(IFERROR(U95, 0) &gt; 0, IF(U95&lt;75%,"&lt;75%",IF(U95&lt;90%,"75-90%",IF(U95&lt;100%,"90-99%","100%"))), "")</f>
        <v/>
      </c>
      <c r="I95" s="8">
        <f>SUM(D95:H95)</f>
        <v>0</v>
      </c>
      <c r="K95" s="15" t="e">
        <f>SUM(J95/D95)</f>
        <v>#DIV/0!</v>
      </c>
      <c r="L95" s="8"/>
      <c r="M95" s="15" t="e">
        <f>SUM(L95/E95)</f>
        <v>#DIV/0!</v>
      </c>
      <c r="N95" s="8"/>
      <c r="O95" s="15" t="e">
        <f>SUM(N95/F95)</f>
        <v>#DIV/0!</v>
      </c>
      <c r="P95" s="8"/>
      <c r="Q95" s="15" t="e">
        <f>SUM(P95/G95)</f>
        <v>#DIV/0!</v>
      </c>
      <c r="R95" s="8"/>
      <c r="S95" s="15" t="e">
        <f>SUM(R95/H95)</f>
        <v>#DIV/0!</v>
      </c>
      <c r="T95" s="8">
        <f>SUM(J95+L95+N95+P95+R95)</f>
        <v>0</v>
      </c>
      <c r="U95" s="93" t="e">
        <f>SUM(T95/I95)</f>
        <v>#DIV/0!</v>
      </c>
      <c r="V95" s="67"/>
    </row>
    <row r="96" spans="1:22" ht="45.75" thickBot="1" x14ac:dyDescent="0.3">
      <c r="A96" s="1" t="s">
        <v>165</v>
      </c>
      <c r="B96" s="5"/>
      <c r="C96" t="str">
        <f>IF(IFERROR(U96, 0) &gt; 0, IF(U96&lt;75%,"&lt;75%",IF(U96&lt;90%,"75-90%",IF(U96&lt;100%,"90-99%","100%"))), "")</f>
        <v/>
      </c>
      <c r="I96" s="8">
        <f>SUM(D96:H96)</f>
        <v>0</v>
      </c>
      <c r="K96" s="15" t="e">
        <f>SUM(J96/D96)</f>
        <v>#DIV/0!</v>
      </c>
      <c r="L96" s="8"/>
      <c r="M96" s="15" t="e">
        <f>SUM(L96/E96)</f>
        <v>#DIV/0!</v>
      </c>
      <c r="N96" s="8"/>
      <c r="O96" s="15" t="e">
        <f>SUM(N96/F96)</f>
        <v>#DIV/0!</v>
      </c>
      <c r="P96" s="8"/>
      <c r="Q96" s="15" t="e">
        <f>SUM(P96/G96)</f>
        <v>#DIV/0!</v>
      </c>
      <c r="R96" s="8"/>
      <c r="S96" s="15" t="e">
        <f>SUM(R96/H96)</f>
        <v>#DIV/0!</v>
      </c>
      <c r="T96" s="8">
        <f>SUM(J96+L96+N96+P96+R96)</f>
        <v>0</v>
      </c>
      <c r="U96" s="93" t="e">
        <f>SUM(T96/I96)</f>
        <v>#DIV/0!</v>
      </c>
      <c r="V96" s="67"/>
    </row>
    <row r="97" spans="1:22" ht="45.75" thickBot="1" x14ac:dyDescent="0.3">
      <c r="A97" s="1" t="s">
        <v>166</v>
      </c>
      <c r="B97" s="5" t="s">
        <v>12</v>
      </c>
      <c r="C97" t="str">
        <f>IF(IFERROR(U97, 0) &gt; 0, IF(U97&lt;75%,"&lt;75%",IF(U97&lt;90%,"75-90%",IF(U97&lt;100%,"90-99%","100%"))), "")</f>
        <v/>
      </c>
      <c r="E97">
        <v>2724</v>
      </c>
      <c r="F97">
        <v>5020</v>
      </c>
      <c r="G97">
        <v>3116</v>
      </c>
      <c r="H97">
        <v>3863</v>
      </c>
      <c r="I97" s="8">
        <f>SUM(D97:H97)</f>
        <v>14723</v>
      </c>
      <c r="K97" s="15" t="e">
        <f>SUM(J97/D97)</f>
        <v>#DIV/0!</v>
      </c>
      <c r="L97" s="8"/>
      <c r="M97" s="15">
        <f>SUM(L97/E97)</f>
        <v>0</v>
      </c>
      <c r="N97" s="8"/>
      <c r="O97" s="15">
        <f>SUM(N97/F97)</f>
        <v>0</v>
      </c>
      <c r="P97" s="8"/>
      <c r="Q97" s="15">
        <f>SUM(P97/G97)</f>
        <v>0</v>
      </c>
      <c r="R97" s="8"/>
      <c r="S97" s="15">
        <f>SUM(R97/H97)</f>
        <v>0</v>
      </c>
      <c r="T97" s="8">
        <f>SUM(J97+L97+N97+P97+R97)</f>
        <v>0</v>
      </c>
      <c r="U97" s="93">
        <f>SUM(T97/I97)</f>
        <v>0</v>
      </c>
      <c r="V97" s="67"/>
    </row>
    <row r="98" spans="1:22" ht="90.75" thickBot="1" x14ac:dyDescent="0.3">
      <c r="A98" s="1" t="s">
        <v>172</v>
      </c>
      <c r="B98" s="26" t="s">
        <v>173</v>
      </c>
      <c r="C98" t="str">
        <f>IF(IFERROR(U98, 0) &gt; 0, IF(U98&lt;75%,"&lt;75%",IF(U98&lt;90%,"75-90%",IF(U98&lt;100%,"90-99%","100%"))), "")</f>
        <v/>
      </c>
      <c r="D98" s="32"/>
      <c r="E98" s="32"/>
      <c r="F98" s="32"/>
      <c r="G98" s="32"/>
      <c r="H98" s="32"/>
      <c r="I98" s="34">
        <f>SUM(D98:H98)</f>
        <v>0</v>
      </c>
      <c r="J98" s="32"/>
      <c r="K98" s="33" t="e">
        <f>SUM(J98/D98)</f>
        <v>#DIV/0!</v>
      </c>
      <c r="L98" s="34"/>
      <c r="M98" s="33" t="e">
        <f>SUM(L98/E98)</f>
        <v>#DIV/0!</v>
      </c>
      <c r="N98" s="34"/>
      <c r="O98" s="33" t="e">
        <f>SUM(N98/F98)</f>
        <v>#DIV/0!</v>
      </c>
      <c r="P98" s="34"/>
      <c r="Q98" s="33" t="e">
        <f>SUM(P98/G98)</f>
        <v>#DIV/0!</v>
      </c>
      <c r="R98" s="34"/>
      <c r="S98" s="33" t="e">
        <f>SUM(R98/H98)</f>
        <v>#DIV/0!</v>
      </c>
      <c r="T98" s="34">
        <f>SUM(J98+L98+N98+P98+R98)</f>
        <v>0</v>
      </c>
      <c r="U98" s="94" t="e">
        <f>SUM(T98/I98)</f>
        <v>#DIV/0!</v>
      </c>
      <c r="V98" s="67"/>
    </row>
    <row r="99" spans="1:22" ht="90.75" thickBot="1" x14ac:dyDescent="0.3">
      <c r="A99" s="1" t="s">
        <v>174</v>
      </c>
      <c r="B99" s="5"/>
      <c r="C99" t="str">
        <f>IF(IFERROR(U99, 0) &gt; 0, IF(U99&lt;75%,"&lt;75%",IF(U99&lt;90%,"75-90%",IF(U99&lt;100%,"90-99%","100%"))), "")</f>
        <v/>
      </c>
      <c r="I99" s="8">
        <f>SUM(D99:H99)</f>
        <v>0</v>
      </c>
      <c r="K99" s="15" t="e">
        <f>SUM(J99/D99)</f>
        <v>#DIV/0!</v>
      </c>
      <c r="L99" s="8"/>
      <c r="M99" s="15" t="e">
        <f>SUM(L99/E99)</f>
        <v>#DIV/0!</v>
      </c>
      <c r="N99" s="8"/>
      <c r="O99" s="15" t="e">
        <f>SUM(N99/F99)</f>
        <v>#DIV/0!</v>
      </c>
      <c r="P99" s="8"/>
      <c r="Q99" s="15" t="e">
        <f>SUM(P99/G99)</f>
        <v>#DIV/0!</v>
      </c>
      <c r="R99" s="8"/>
      <c r="S99" s="15" t="e">
        <f>SUM(R99/H99)</f>
        <v>#DIV/0!</v>
      </c>
      <c r="T99" s="8">
        <f>SUM(J99+L99+N99+P99+R99)</f>
        <v>0</v>
      </c>
      <c r="U99" s="93" t="e">
        <f>SUM(T99/I99)</f>
        <v>#DIV/0!</v>
      </c>
      <c r="V99" s="67"/>
    </row>
    <row r="100" spans="1:22" ht="105.75" thickBot="1" x14ac:dyDescent="0.3">
      <c r="A100" s="1" t="s">
        <v>175</v>
      </c>
      <c r="B100" s="5"/>
      <c r="C100" t="str">
        <f>IF(IFERROR(U100, 0) &gt; 0, IF(U100&lt;75%,"&lt;75%",IF(U100&lt;90%,"75-90%",IF(U100&lt;100%,"90-99%","100%"))), "")</f>
        <v/>
      </c>
      <c r="I100" s="8">
        <f>SUM(D100:H100)</f>
        <v>0</v>
      </c>
      <c r="K100" s="15" t="e">
        <f>SUM(J100/D100)</f>
        <v>#DIV/0!</v>
      </c>
      <c r="L100" s="8"/>
      <c r="M100" s="15" t="e">
        <f>SUM(L100/E100)</f>
        <v>#DIV/0!</v>
      </c>
      <c r="N100" s="8"/>
      <c r="O100" s="15" t="e">
        <f>SUM(N100/F100)</f>
        <v>#DIV/0!</v>
      </c>
      <c r="P100" s="8"/>
      <c r="Q100" s="15" t="e">
        <f>SUM(P100/G100)</f>
        <v>#DIV/0!</v>
      </c>
      <c r="R100" s="8"/>
      <c r="S100" s="15" t="e">
        <f>SUM(R100/H100)</f>
        <v>#DIV/0!</v>
      </c>
      <c r="T100" s="8">
        <f>SUM(J100+L100+N100+P100+R100)</f>
        <v>0</v>
      </c>
      <c r="U100" s="93" t="e">
        <f>SUM(T100/I100)</f>
        <v>#DIV/0!</v>
      </c>
      <c r="V100" s="67"/>
    </row>
    <row r="101" spans="1:22" ht="45.75" thickBot="1" x14ac:dyDescent="0.3">
      <c r="A101" s="1" t="s">
        <v>179</v>
      </c>
      <c r="B101" s="5" t="s">
        <v>12</v>
      </c>
      <c r="C101" t="str">
        <f>IF(IFERROR(U101, 0) &gt; 0, IF(U101&lt;75%,"&lt;75%",IF(U101&lt;90%,"75-90%",IF(U101&lt;100%,"90-99%","100%"))), "")</f>
        <v/>
      </c>
      <c r="D101" s="10"/>
      <c r="E101" s="13"/>
      <c r="F101" s="13"/>
      <c r="G101" s="13"/>
      <c r="H101" s="10"/>
      <c r="I101" s="12"/>
      <c r="J101" s="10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92"/>
      <c r="V101" s="67"/>
    </row>
    <row r="102" spans="1:22" ht="75.75" thickBot="1" x14ac:dyDescent="0.3">
      <c r="A102" s="1" t="s">
        <v>180</v>
      </c>
      <c r="B102" s="5"/>
      <c r="C102" t="str">
        <f>IF(IFERROR(U102, 0) &gt; 0, IF(U102&lt;75%,"&lt;75%",IF(U102&lt;90%,"75-90%",IF(U102&lt;100%,"90-99%","100%"))), "")</f>
        <v/>
      </c>
      <c r="D102" s="4"/>
      <c r="E102" s="4"/>
      <c r="F102" s="4"/>
      <c r="G102" s="4"/>
      <c r="H102" s="4"/>
      <c r="I102" s="8">
        <f>SUM(D102:H102)</f>
        <v>0</v>
      </c>
      <c r="K102" s="15" t="e">
        <f>SUM(J102/D102)</f>
        <v>#DIV/0!</v>
      </c>
      <c r="L102" s="8"/>
      <c r="M102" s="15" t="e">
        <f>SUM(L102/E102)</f>
        <v>#DIV/0!</v>
      </c>
      <c r="N102" s="8"/>
      <c r="O102" s="15" t="e">
        <f>SUM(N102/F102)</f>
        <v>#DIV/0!</v>
      </c>
      <c r="P102" s="8"/>
      <c r="Q102" s="15" t="e">
        <f>SUM(P102/G102)</f>
        <v>#DIV/0!</v>
      </c>
      <c r="R102" s="8"/>
      <c r="S102" s="15" t="e">
        <f>SUM(R102/H102)</f>
        <v>#DIV/0!</v>
      </c>
      <c r="T102" s="8">
        <f>SUM(J102+L102+N102+P102+R102)</f>
        <v>0</v>
      </c>
      <c r="U102" s="93" t="e">
        <f>SUM(T102/I102)</f>
        <v>#DIV/0!</v>
      </c>
      <c r="V102" s="67"/>
    </row>
    <row r="103" spans="1:22" ht="45.75" thickBot="1" x14ac:dyDescent="0.3">
      <c r="A103" s="1" t="s">
        <v>182</v>
      </c>
      <c r="B103" s="5" t="s">
        <v>12</v>
      </c>
      <c r="C103" t="str">
        <f>IF(IFERROR(U103, 0) &gt; 0, IF(U103&lt;75%,"&lt;75%",IF(U103&lt;90%,"75-90%",IF(U103&lt;100%,"90-99%","100%"))), "")</f>
        <v/>
      </c>
      <c r="I103" s="8">
        <f>SUM(D103:H103)</f>
        <v>0</v>
      </c>
      <c r="K103" s="15" t="e">
        <f>SUM(J103/D103)</f>
        <v>#DIV/0!</v>
      </c>
      <c r="L103" s="8"/>
      <c r="M103" s="15" t="e">
        <f>SUM(L103/E103)</f>
        <v>#DIV/0!</v>
      </c>
      <c r="N103" s="8"/>
      <c r="O103" s="15" t="e">
        <f>SUM(N103/F103)</f>
        <v>#DIV/0!</v>
      </c>
      <c r="P103" s="8"/>
      <c r="Q103" s="15" t="e">
        <f>SUM(P103/G103)</f>
        <v>#DIV/0!</v>
      </c>
      <c r="R103" s="8"/>
      <c r="S103" s="15" t="e">
        <f>SUM(R103/H103)</f>
        <v>#DIV/0!</v>
      </c>
      <c r="T103" s="8">
        <f>SUM(J103+L103+N103+P103+R103)</f>
        <v>0</v>
      </c>
      <c r="U103" s="93" t="e">
        <f>SUM(T103/I103)</f>
        <v>#DIV/0!</v>
      </c>
      <c r="V103" s="67"/>
    </row>
    <row r="104" spans="1:22" ht="45.75" thickBot="1" x14ac:dyDescent="0.3">
      <c r="A104" s="1" t="s">
        <v>184</v>
      </c>
      <c r="B104" s="5"/>
      <c r="C104" t="str">
        <f>IF(IFERROR(U104, 0) &gt; 0, IF(U104&lt;75%,"&lt;75%",IF(U104&lt;90%,"75-90%",IF(U104&lt;100%,"90-99%","100%"))), "")</f>
        <v/>
      </c>
      <c r="I104" s="8">
        <f>SUM(D104:H104)</f>
        <v>0</v>
      </c>
      <c r="K104" s="15" t="e">
        <f>SUM(J104/D104)</f>
        <v>#DIV/0!</v>
      </c>
      <c r="L104" s="8"/>
      <c r="M104" s="15" t="e">
        <f>SUM(L104/E104)</f>
        <v>#DIV/0!</v>
      </c>
      <c r="N104" s="8"/>
      <c r="O104" s="15" t="e">
        <f>SUM(N104/F104)</f>
        <v>#DIV/0!</v>
      </c>
      <c r="P104" s="8"/>
      <c r="Q104" s="15" t="e">
        <f>SUM(P104/G104)</f>
        <v>#DIV/0!</v>
      </c>
      <c r="R104" s="8"/>
      <c r="S104" s="15" t="e">
        <f>SUM(R104/H104)</f>
        <v>#DIV/0!</v>
      </c>
      <c r="T104" s="8">
        <f>SUM(J104+L104+N104+P104+R104)</f>
        <v>0</v>
      </c>
      <c r="U104" s="93" t="e">
        <f>SUM(T104/I104)</f>
        <v>#DIV/0!</v>
      </c>
      <c r="V104" s="67"/>
    </row>
    <row r="105" spans="1:22" ht="75.75" thickBot="1" x14ac:dyDescent="0.3">
      <c r="A105" s="1" t="s">
        <v>185</v>
      </c>
      <c r="B105" s="5"/>
      <c r="C105" t="str">
        <f>IF(IFERROR(U105, 0) &gt; 0, IF(U105&lt;75%,"&lt;75%",IF(U105&lt;90%,"75-90%",IF(U105&lt;100%,"90-99%","100%"))), "")</f>
        <v/>
      </c>
      <c r="I105" s="8">
        <f>SUM(D105:H105)</f>
        <v>0</v>
      </c>
      <c r="K105" s="15" t="e">
        <f>SUM(J105/D105)</f>
        <v>#DIV/0!</v>
      </c>
      <c r="L105" s="8"/>
      <c r="M105" s="15" t="e">
        <f>SUM(L105/E105)</f>
        <v>#DIV/0!</v>
      </c>
      <c r="N105" s="8"/>
      <c r="O105" s="15" t="e">
        <f>SUM(N105/F105)</f>
        <v>#DIV/0!</v>
      </c>
      <c r="P105" s="8"/>
      <c r="Q105" s="15" t="e">
        <f>SUM(P105/G105)</f>
        <v>#DIV/0!</v>
      </c>
      <c r="R105" s="8"/>
      <c r="S105" s="15" t="e">
        <f>SUM(R105/H105)</f>
        <v>#DIV/0!</v>
      </c>
      <c r="T105" s="8">
        <f>SUM(J105+L105+N105+P105+R105)</f>
        <v>0</v>
      </c>
      <c r="U105" s="93" t="e">
        <f>SUM(T105/I105)</f>
        <v>#DIV/0!</v>
      </c>
      <c r="V105" s="67"/>
    </row>
    <row r="106" spans="1:22" ht="75.75" thickBot="1" x14ac:dyDescent="0.3">
      <c r="A106" s="1" t="s">
        <v>188</v>
      </c>
      <c r="B106" s="5" t="s">
        <v>12</v>
      </c>
      <c r="C106" t="str">
        <f>IF(IFERROR(U106, 0) &gt; 0, IF(U106&lt;75%,"&lt;75%",IF(U106&lt;90%,"75-90%",IF(U106&lt;100%,"90-99%","100%"))), "")</f>
        <v/>
      </c>
      <c r="D106" s="4">
        <v>4577</v>
      </c>
      <c r="E106" s="4">
        <v>4441</v>
      </c>
      <c r="F106" s="4">
        <v>3893</v>
      </c>
      <c r="G106" s="4">
        <v>5295</v>
      </c>
      <c r="H106" s="4">
        <v>4371</v>
      </c>
      <c r="I106" s="8">
        <f>SUM(D106:H106)</f>
        <v>22577</v>
      </c>
      <c r="J106" s="10"/>
      <c r="K106" s="16">
        <f>SUM(J106/D106)</f>
        <v>0</v>
      </c>
      <c r="L106" s="12"/>
      <c r="M106" s="16">
        <f>SUM(L106/E106)</f>
        <v>0</v>
      </c>
      <c r="N106" s="12"/>
      <c r="O106" s="16">
        <f>SUM(N106/F106)</f>
        <v>0</v>
      </c>
      <c r="P106" s="12"/>
      <c r="Q106" s="16">
        <f>SUM(P106/G106)</f>
        <v>0</v>
      </c>
      <c r="R106" s="12"/>
      <c r="S106" s="16">
        <f>SUM(R106/H106)</f>
        <v>0</v>
      </c>
      <c r="T106" s="12">
        <f>SUM(J106+L106+N106+P106+R106)</f>
        <v>0</v>
      </c>
      <c r="U106" s="92"/>
      <c r="V106" s="67"/>
    </row>
    <row r="107" spans="1:22" ht="60.75" thickBot="1" x14ac:dyDescent="0.3">
      <c r="A107" s="1" t="s">
        <v>189</v>
      </c>
      <c r="B107" s="5" t="s">
        <v>12</v>
      </c>
      <c r="C107" t="str">
        <f>IF(IFERROR(U107, 0) &gt; 0, IF(U107&lt;75%,"&lt;75%",IF(U107&lt;90%,"75-90%",IF(U107&lt;100%,"90-99%","100%"))), "")</f>
        <v/>
      </c>
      <c r="D107">
        <v>7004</v>
      </c>
      <c r="E107">
        <v>6125</v>
      </c>
      <c r="F107">
        <v>4645</v>
      </c>
      <c r="G107">
        <v>6046</v>
      </c>
      <c r="H107">
        <v>5243</v>
      </c>
      <c r="I107" s="8">
        <f>SUM(D107:H107)</f>
        <v>29063</v>
      </c>
      <c r="J107" s="10"/>
      <c r="K107" s="16">
        <f>SUM(J107/D107)</f>
        <v>0</v>
      </c>
      <c r="L107" s="12"/>
      <c r="M107" s="16">
        <f>SUM(L107/E107)</f>
        <v>0</v>
      </c>
      <c r="N107" s="12"/>
      <c r="O107" s="16">
        <f>SUM(N107/F107)</f>
        <v>0</v>
      </c>
      <c r="P107" s="12"/>
      <c r="Q107" s="16">
        <f>SUM(P107/G107)</f>
        <v>0</v>
      </c>
      <c r="R107" s="12"/>
      <c r="S107" s="16">
        <f>SUM(R107/H107)</f>
        <v>0</v>
      </c>
      <c r="T107" s="12">
        <f>SUM(J107+L107+N107+P107+R107)</f>
        <v>0</v>
      </c>
      <c r="U107" s="92"/>
      <c r="V107" s="67"/>
    </row>
    <row r="108" spans="1:22" ht="90.75" thickBot="1" x14ac:dyDescent="0.3">
      <c r="A108" s="1" t="s">
        <v>190</v>
      </c>
      <c r="B108" s="5"/>
      <c r="C108" t="str">
        <f>IF(IFERROR(U108, 0) &gt; 0, IF(U108&lt;75%,"&lt;75%",IF(U108&lt;90%,"75-90%",IF(U108&lt;100%,"90-99%","100%"))), "")</f>
        <v/>
      </c>
      <c r="I108" s="8">
        <f>SUM(D108:H108)</f>
        <v>0</v>
      </c>
      <c r="K108" s="15" t="e">
        <f>SUM(J108/D108)</f>
        <v>#DIV/0!</v>
      </c>
      <c r="L108" s="8"/>
      <c r="M108" s="15" t="e">
        <f>SUM(L108/E108)</f>
        <v>#DIV/0!</v>
      </c>
      <c r="N108" s="8"/>
      <c r="O108" s="15" t="e">
        <f>SUM(N108/F108)</f>
        <v>#DIV/0!</v>
      </c>
      <c r="P108" s="8"/>
      <c r="Q108" s="15" t="e">
        <f>SUM(P108/G108)</f>
        <v>#DIV/0!</v>
      </c>
      <c r="R108" s="8"/>
      <c r="S108" s="15" t="e">
        <f>SUM(R108/H108)</f>
        <v>#DIV/0!</v>
      </c>
      <c r="T108" s="8">
        <f>SUM(J108+L108+N108+P108+R108)</f>
        <v>0</v>
      </c>
      <c r="U108" s="93" t="e">
        <f>SUM(T108/I108)</f>
        <v>#DIV/0!</v>
      </c>
      <c r="V108" s="67"/>
    </row>
    <row r="109" spans="1:22" ht="45.75" thickBot="1" x14ac:dyDescent="0.3">
      <c r="A109" s="1" t="s">
        <v>191</v>
      </c>
      <c r="B109" s="5" t="s">
        <v>12</v>
      </c>
      <c r="C109" t="str">
        <f>IF(IFERROR(U109, 0) &gt; 0, IF(U109&lt;75%,"&lt;75%",IF(U109&lt;90%,"75-90%",IF(U109&lt;100%,"90-99%","100%"))), "")</f>
        <v/>
      </c>
      <c r="D109">
        <v>3392</v>
      </c>
      <c r="E109">
        <v>3655</v>
      </c>
      <c r="F109">
        <v>3204</v>
      </c>
      <c r="G109">
        <v>5228</v>
      </c>
      <c r="H109">
        <v>3418</v>
      </c>
      <c r="I109" s="8">
        <f>SUM(D109:H109)</f>
        <v>18897</v>
      </c>
      <c r="J109" s="10"/>
      <c r="K109" s="16">
        <f>SUM(J109/D109)</f>
        <v>0</v>
      </c>
      <c r="L109" s="12"/>
      <c r="M109" s="16">
        <f>SUM(L109/E109)</f>
        <v>0</v>
      </c>
      <c r="N109" s="12"/>
      <c r="O109" s="16">
        <f>SUM(N109/F109)</f>
        <v>0</v>
      </c>
      <c r="P109" s="12"/>
      <c r="Q109" s="16">
        <f>SUM(P109/G109)</f>
        <v>0</v>
      </c>
      <c r="R109" s="12"/>
      <c r="S109" s="16">
        <f>SUM(R109/H109)</f>
        <v>0</v>
      </c>
      <c r="T109" s="12">
        <f>SUM(J109+L109+N109+P109+R109)</f>
        <v>0</v>
      </c>
      <c r="U109" s="92"/>
      <c r="V109" s="67"/>
    </row>
    <row r="110" spans="1:22" ht="60.75" thickBot="1" x14ac:dyDescent="0.3">
      <c r="A110" s="1" t="s">
        <v>193</v>
      </c>
      <c r="B110" s="5" t="s">
        <v>12</v>
      </c>
      <c r="C110" t="str">
        <f>IF(IFERROR(U110, 0) &gt; 0, IF(U110&lt;75%,"&lt;75%",IF(U110&lt;90%,"75-90%",IF(U110&lt;100%,"90-99%","100%"))), "")</f>
        <v/>
      </c>
      <c r="D110">
        <v>2948</v>
      </c>
      <c r="E110">
        <v>2916</v>
      </c>
      <c r="F110">
        <v>1949</v>
      </c>
      <c r="G110">
        <v>2927</v>
      </c>
      <c r="H110">
        <v>2489</v>
      </c>
      <c r="I110" s="8">
        <f>SUM(D110:H110)</f>
        <v>13229</v>
      </c>
      <c r="K110" s="15">
        <f>SUM(J110/D110)</f>
        <v>0</v>
      </c>
      <c r="L110" s="8"/>
      <c r="M110" s="15">
        <f>SUM(L110/E110)</f>
        <v>0</v>
      </c>
      <c r="N110" s="8"/>
      <c r="O110" s="15">
        <f>SUM(N110/F110)</f>
        <v>0</v>
      </c>
      <c r="P110" s="8"/>
      <c r="Q110" s="15">
        <f>SUM(P110/G110)</f>
        <v>0</v>
      </c>
      <c r="R110" s="8"/>
      <c r="S110" s="15">
        <f>SUM(R110/H110)</f>
        <v>0</v>
      </c>
      <c r="T110" s="8">
        <f>SUM(J110+L110+N110+P110+R110)</f>
        <v>0</v>
      </c>
      <c r="U110" s="93"/>
      <c r="V110" s="67"/>
    </row>
    <row r="111" spans="1:22" ht="30.75" thickBot="1" x14ac:dyDescent="0.3">
      <c r="A111" s="1" t="s">
        <v>195</v>
      </c>
      <c r="B111" s="5" t="s">
        <v>12</v>
      </c>
      <c r="C111" t="str">
        <f>IF(IFERROR(U111, 0) &gt; 0, IF(U111&lt;75%,"&lt;75%",IF(U111&lt;90%,"75-90%",IF(U111&lt;100%,"90-99%","100%"))), "")</f>
        <v/>
      </c>
      <c r="I111" s="8"/>
      <c r="K111" s="15"/>
      <c r="L111" s="8"/>
      <c r="M111" s="15"/>
      <c r="N111" s="8"/>
      <c r="O111" s="15"/>
      <c r="P111" s="8"/>
      <c r="Q111" s="15" t="e">
        <f>SUM(P111/G111)</f>
        <v>#DIV/0!</v>
      </c>
      <c r="R111" s="8"/>
      <c r="S111" s="15" t="e">
        <f>SUM(R111/H111)</f>
        <v>#DIV/0!</v>
      </c>
      <c r="T111" s="8">
        <f>SUM(J111+L111+N111+P111+R111)</f>
        <v>0</v>
      </c>
      <c r="U111" s="93" t="e">
        <f>SUM(T111/I111)</f>
        <v>#DIV/0!</v>
      </c>
      <c r="V111" s="67"/>
    </row>
    <row r="112" spans="1:22" ht="90.75" thickBot="1" x14ac:dyDescent="0.3">
      <c r="A112" s="1" t="s">
        <v>196</v>
      </c>
      <c r="B112" s="5" t="s">
        <v>12</v>
      </c>
      <c r="C112" t="str">
        <f>IF(IFERROR(U112, 0) &gt; 0, IF(U112&lt;75%,"&lt;75%",IF(U112&lt;90%,"75-90%",IF(U112&lt;100%,"90-99%","100%"))), "")</f>
        <v/>
      </c>
      <c r="D112">
        <v>3532</v>
      </c>
      <c r="E112">
        <v>3595</v>
      </c>
      <c r="F112">
        <v>4663</v>
      </c>
      <c r="G112">
        <v>3001</v>
      </c>
      <c r="H112">
        <v>2319</v>
      </c>
      <c r="I112" s="8">
        <f>SUM(D112:H112)</f>
        <v>17110</v>
      </c>
      <c r="J112" s="10"/>
      <c r="K112" s="15">
        <f>SUM(J112/D112)</f>
        <v>0</v>
      </c>
      <c r="L112" s="12"/>
      <c r="M112" s="16">
        <f>SUM(L112/E112)</f>
        <v>0</v>
      </c>
      <c r="N112" s="12"/>
      <c r="O112" s="16">
        <f>SUM(N112/F112)</f>
        <v>0</v>
      </c>
      <c r="P112" s="12"/>
      <c r="Q112" s="16">
        <f>SUM(P112/G112)</f>
        <v>0</v>
      </c>
      <c r="R112" s="12"/>
      <c r="S112" s="16">
        <f>SUM(R112/H112)</f>
        <v>0</v>
      </c>
      <c r="T112" s="12">
        <f>SUM(J112+L112+N112+P112+R112)</f>
        <v>0</v>
      </c>
      <c r="U112" s="92"/>
      <c r="V112" s="67"/>
    </row>
    <row r="113" spans="1:22" ht="60.75" thickBot="1" x14ac:dyDescent="0.3">
      <c r="A113" s="1" t="s">
        <v>197</v>
      </c>
      <c r="B113" s="5"/>
      <c r="C113" t="str">
        <f>IF(IFERROR(U113, 0) &gt; 0, IF(U113&lt;75%,"&lt;75%",IF(U113&lt;90%,"75-90%",IF(U113&lt;100%,"90-99%","100%"))), "")</f>
        <v/>
      </c>
      <c r="I113" s="8">
        <f>SUM(D113:H113)</f>
        <v>0</v>
      </c>
      <c r="K113" s="15" t="e">
        <f>SUM(J113/D113)</f>
        <v>#DIV/0!</v>
      </c>
      <c r="L113" s="8"/>
      <c r="M113" s="15" t="e">
        <f>SUM(L113/E113)</f>
        <v>#DIV/0!</v>
      </c>
      <c r="N113" s="8"/>
      <c r="O113" s="15" t="e">
        <f>SUM(N113/F113)</f>
        <v>#DIV/0!</v>
      </c>
      <c r="P113" s="8"/>
      <c r="Q113" s="15" t="e">
        <f>SUM(P113/G113)</f>
        <v>#DIV/0!</v>
      </c>
      <c r="R113" s="8"/>
      <c r="S113" s="15" t="e">
        <f>SUM(R113/H113)</f>
        <v>#DIV/0!</v>
      </c>
      <c r="T113" s="8">
        <f>SUM(J113+L113+N113+P113+R113)</f>
        <v>0</v>
      </c>
      <c r="U113" s="93" t="e">
        <f>SUM(T113/I113)</f>
        <v>#DIV/0!</v>
      </c>
      <c r="V113" s="67"/>
    </row>
    <row r="114" spans="1:22" ht="60.75" thickBot="1" x14ac:dyDescent="0.3">
      <c r="A114" s="1" t="s">
        <v>204</v>
      </c>
      <c r="B114" s="5" t="s">
        <v>12</v>
      </c>
      <c r="C114" t="str">
        <f>IF(IFERROR(U114, 0) &gt; 0, IF(U114&lt;75%,"&lt;75%",IF(U114&lt;90%,"75-90%",IF(U114&lt;100%,"90-99%","100%"))), "")</f>
        <v/>
      </c>
      <c r="I114" s="8">
        <f>SUM(D114:H114)</f>
        <v>0</v>
      </c>
      <c r="K114" s="15" t="e">
        <f>SUM(J114/D114)</f>
        <v>#DIV/0!</v>
      </c>
      <c r="L114" s="8"/>
      <c r="M114" s="15" t="e">
        <f>SUM(L114/E114)</f>
        <v>#DIV/0!</v>
      </c>
      <c r="N114" s="8"/>
      <c r="O114" s="15" t="e">
        <f>SUM(N114/F114)</f>
        <v>#DIV/0!</v>
      </c>
      <c r="P114" s="8"/>
      <c r="Q114" s="15" t="e">
        <f>SUM(P114/G114)</f>
        <v>#DIV/0!</v>
      </c>
      <c r="R114" s="8"/>
      <c r="S114" s="15" t="e">
        <f>SUM(R114/H114)</f>
        <v>#DIV/0!</v>
      </c>
      <c r="T114" s="8">
        <f>SUM(J114+L114+N114+P114+R114)</f>
        <v>0</v>
      </c>
      <c r="U114" s="93" t="e">
        <f>SUM(T114/I114)</f>
        <v>#DIV/0!</v>
      </c>
      <c r="V114" s="67"/>
    </row>
    <row r="115" spans="1:22" ht="30.75" thickBot="1" x14ac:dyDescent="0.3">
      <c r="A115" s="1" t="s">
        <v>205</v>
      </c>
      <c r="B115" s="5"/>
      <c r="C115" t="str">
        <f>IF(IFERROR(U115, 0) &gt; 0, IF(U115&lt;75%,"&lt;75%",IF(U115&lt;90%,"75-90%",IF(U115&lt;100%,"90-99%","100%"))), "")</f>
        <v/>
      </c>
      <c r="D115" s="4"/>
      <c r="E115" s="4"/>
      <c r="F115" s="4"/>
      <c r="G115" s="4"/>
      <c r="H115" s="4"/>
      <c r="I115" s="8">
        <f>SUM(D115:H115)</f>
        <v>0</v>
      </c>
      <c r="K115" s="15" t="e">
        <f>SUM(J115/D115)</f>
        <v>#DIV/0!</v>
      </c>
      <c r="L115" s="8"/>
      <c r="M115" s="15" t="e">
        <f>SUM(L115/E115)</f>
        <v>#DIV/0!</v>
      </c>
      <c r="N115" s="8"/>
      <c r="O115" s="15" t="e">
        <f>SUM(N115/F115)</f>
        <v>#DIV/0!</v>
      </c>
      <c r="P115" s="8"/>
      <c r="Q115" s="15" t="e">
        <f>SUM(P115/G115)</f>
        <v>#DIV/0!</v>
      </c>
      <c r="R115" s="8"/>
      <c r="S115" s="15" t="e">
        <f>SUM(R115/H115)</f>
        <v>#DIV/0!</v>
      </c>
      <c r="T115" s="8">
        <f>SUM(J115+L115+N115+P115+R115)</f>
        <v>0</v>
      </c>
      <c r="U115" s="93" t="e">
        <f>SUM(T115/I115)</f>
        <v>#DIV/0!</v>
      </c>
      <c r="V115" s="67"/>
    </row>
    <row r="116" spans="1:22" ht="30.75" thickBot="1" x14ac:dyDescent="0.3">
      <c r="A116" s="1" t="s">
        <v>206</v>
      </c>
      <c r="B116" s="5"/>
      <c r="C116" t="str">
        <f>IF(IFERROR(U116, 0) &gt; 0, IF(U116&lt;75%,"&lt;75%",IF(U116&lt;90%,"75-90%",IF(U116&lt;100%,"90-99%","100%"))), "")</f>
        <v/>
      </c>
      <c r="I116" s="8">
        <f>SUM(D116:H116)</f>
        <v>0</v>
      </c>
      <c r="K116" s="15" t="e">
        <f>SUM(J116/D116)</f>
        <v>#DIV/0!</v>
      </c>
      <c r="L116" s="8"/>
      <c r="M116" s="15" t="e">
        <f>SUM(L116/E116)</f>
        <v>#DIV/0!</v>
      </c>
      <c r="N116" s="8"/>
      <c r="O116" s="15" t="e">
        <f>SUM(N116/F116)</f>
        <v>#DIV/0!</v>
      </c>
      <c r="P116" s="8"/>
      <c r="Q116" s="15" t="e">
        <f>SUM(P116/G116)</f>
        <v>#DIV/0!</v>
      </c>
      <c r="R116" s="8"/>
      <c r="S116" s="15" t="e">
        <f>SUM(R116/H116)</f>
        <v>#DIV/0!</v>
      </c>
      <c r="T116" s="8">
        <f>SUM(J116+L116+N116+P116+R116)</f>
        <v>0</v>
      </c>
      <c r="U116" s="93" t="e">
        <f>SUM(T116/I116)</f>
        <v>#DIV/0!</v>
      </c>
      <c r="V116" s="67"/>
    </row>
    <row r="117" spans="1:22" ht="30.75" thickBot="1" x14ac:dyDescent="0.3">
      <c r="A117" s="1" t="s">
        <v>208</v>
      </c>
      <c r="B117" s="5"/>
      <c r="C117" t="str">
        <f>IF(IFERROR(U117, 0) &gt; 0, IF(U117&lt;75%,"&lt;75%",IF(U117&lt;90%,"75-90%",IF(U117&lt;100%,"90-99%","100%"))), "")</f>
        <v/>
      </c>
      <c r="I117" s="8">
        <f>SUM(D117:H117)</f>
        <v>0</v>
      </c>
      <c r="K117" s="15" t="e">
        <f>SUM(J117/D117)</f>
        <v>#DIV/0!</v>
      </c>
      <c r="L117" s="8"/>
      <c r="M117" s="15" t="e">
        <f>SUM(L117/E117)</f>
        <v>#DIV/0!</v>
      </c>
      <c r="N117" s="8"/>
      <c r="O117" s="15" t="e">
        <f>SUM(N117/F117)</f>
        <v>#DIV/0!</v>
      </c>
      <c r="P117" s="8"/>
      <c r="Q117" s="15" t="e">
        <f>SUM(P117/G117)</f>
        <v>#DIV/0!</v>
      </c>
      <c r="R117" s="8"/>
      <c r="S117" s="15" t="e">
        <f>SUM(R117/H117)</f>
        <v>#DIV/0!</v>
      </c>
      <c r="T117" s="8">
        <f>SUM(J117+L117+N117+P117+R117)</f>
        <v>0</v>
      </c>
      <c r="U117" s="93" t="e">
        <f>SUM(T117/I117)</f>
        <v>#DIV/0!</v>
      </c>
      <c r="V117" s="67"/>
    </row>
    <row r="118" spans="1:22" ht="45.75" thickBot="1" x14ac:dyDescent="0.3">
      <c r="A118" s="1" t="s">
        <v>209</v>
      </c>
      <c r="B118" s="5"/>
      <c r="C118" t="str">
        <f>IF(IFERROR(U118, 0) &gt; 0, IF(U118&lt;75%,"&lt;75%",IF(U118&lt;90%,"75-90%",IF(U118&lt;100%,"90-99%","100%"))), "")</f>
        <v/>
      </c>
      <c r="I118" s="8">
        <f>SUM(D118:H118)</f>
        <v>0</v>
      </c>
      <c r="K118" s="15" t="e">
        <f>SUM(J118/D118)</f>
        <v>#DIV/0!</v>
      </c>
      <c r="L118" s="8"/>
      <c r="M118" s="15" t="e">
        <f>SUM(L118/E118)</f>
        <v>#DIV/0!</v>
      </c>
      <c r="N118" s="8"/>
      <c r="O118" s="15" t="e">
        <f>SUM(N118/F118)</f>
        <v>#DIV/0!</v>
      </c>
      <c r="P118" s="8"/>
      <c r="Q118" s="15" t="e">
        <f>SUM(P118/G118)</f>
        <v>#DIV/0!</v>
      </c>
      <c r="R118" s="8"/>
      <c r="S118" s="15" t="e">
        <f>SUM(R118/H118)</f>
        <v>#DIV/0!</v>
      </c>
      <c r="T118" s="8">
        <f>SUM(J118+L118+N118+P118+R118)</f>
        <v>0</v>
      </c>
      <c r="U118" s="93" t="e">
        <f>SUM(T118/I118)</f>
        <v>#DIV/0!</v>
      </c>
      <c r="V118" s="67"/>
    </row>
    <row r="119" spans="1:22" ht="45.75" thickBot="1" x14ac:dyDescent="0.3">
      <c r="A119" s="1" t="s">
        <v>210</v>
      </c>
      <c r="B119" s="5"/>
      <c r="C119" t="str">
        <f>IF(IFERROR(U119, 0) &gt; 0, IF(U119&lt;75%,"&lt;75%",IF(U119&lt;90%,"75-90%",IF(U119&lt;100%,"90-99%","100%"))), "")</f>
        <v/>
      </c>
      <c r="I119" s="8">
        <f>SUM(D119:H119)</f>
        <v>0</v>
      </c>
      <c r="K119" s="15" t="e">
        <f>SUM(J119/D119)</f>
        <v>#DIV/0!</v>
      </c>
      <c r="L119" s="8"/>
      <c r="M119" s="15" t="e">
        <f>SUM(L119/E119)</f>
        <v>#DIV/0!</v>
      </c>
      <c r="N119" s="8"/>
      <c r="O119" s="15" t="e">
        <f>SUM(N119/F119)</f>
        <v>#DIV/0!</v>
      </c>
      <c r="P119" s="8"/>
      <c r="Q119" s="15" t="e">
        <f>SUM(P119/G119)</f>
        <v>#DIV/0!</v>
      </c>
      <c r="R119" s="8"/>
      <c r="S119" s="15" t="e">
        <f>SUM(R119/H119)</f>
        <v>#DIV/0!</v>
      </c>
      <c r="T119" s="8">
        <f>SUM(J119+L119+N119+P119+R119)</f>
        <v>0</v>
      </c>
      <c r="U119" s="93" t="e">
        <f>SUM(T119/I119)</f>
        <v>#DIV/0!</v>
      </c>
      <c r="V119" s="67"/>
    </row>
    <row r="120" spans="1:22" ht="30.75" thickBot="1" x14ac:dyDescent="0.3">
      <c r="A120" s="1" t="s">
        <v>211</v>
      </c>
      <c r="B120" s="5" t="s">
        <v>12</v>
      </c>
      <c r="C120" t="str">
        <f>IF(IFERROR(U120, 0) &gt; 0, IF(U120&lt;75%,"&lt;75%",IF(U120&lt;90%,"75-90%",IF(U120&lt;100%,"90-99%","100%"))), "")</f>
        <v/>
      </c>
      <c r="I120" s="8">
        <f>SUM(D120:H120)</f>
        <v>0</v>
      </c>
      <c r="K120" s="15" t="e">
        <f>SUM(J120/D120)</f>
        <v>#DIV/0!</v>
      </c>
      <c r="L120" s="8"/>
      <c r="M120" s="15" t="e">
        <f>SUM(L120/E120)</f>
        <v>#DIV/0!</v>
      </c>
      <c r="N120" s="8"/>
      <c r="O120" s="15" t="e">
        <f>SUM(N120/F120)</f>
        <v>#DIV/0!</v>
      </c>
      <c r="P120" s="8"/>
      <c r="Q120" s="15" t="e">
        <f>SUM(P120/G120)</f>
        <v>#DIV/0!</v>
      </c>
      <c r="R120" s="8"/>
      <c r="S120" s="15" t="e">
        <f>SUM(R120/H120)</f>
        <v>#DIV/0!</v>
      </c>
      <c r="T120" s="8">
        <f>SUM(J120+L120+N120+P120+R120)</f>
        <v>0</v>
      </c>
      <c r="U120" s="93" t="e">
        <f>SUM(T120/I120)</f>
        <v>#DIV/0!</v>
      </c>
      <c r="V120" s="67"/>
    </row>
    <row r="121" spans="1:22" ht="45.75" thickBot="1" x14ac:dyDescent="0.3">
      <c r="A121" s="1" t="s">
        <v>212</v>
      </c>
      <c r="B121" s="5"/>
      <c r="C121" t="str">
        <f>IF(IFERROR(U121, 0) &gt; 0, IF(U121&lt;75%,"&lt;75%",IF(U121&lt;90%,"75-90%",IF(U121&lt;100%,"90-99%","100%"))), "")</f>
        <v/>
      </c>
      <c r="F121" s="8"/>
      <c r="G121" s="8"/>
      <c r="H121" s="8"/>
      <c r="I121" s="4">
        <f>SUM(D121:H121)</f>
        <v>0</v>
      </c>
      <c r="K121" s="15" t="e">
        <f>SUM(J121/D121)</f>
        <v>#DIV/0!</v>
      </c>
      <c r="L121" s="8"/>
      <c r="M121" s="15" t="e">
        <f>SUM(L121/E121)</f>
        <v>#DIV/0!</v>
      </c>
      <c r="N121" s="8"/>
      <c r="O121" s="15" t="e">
        <f>SUM(N121/F121)</f>
        <v>#DIV/0!</v>
      </c>
      <c r="P121" s="8"/>
      <c r="Q121" s="15" t="e">
        <f>SUM(P121/G121)</f>
        <v>#DIV/0!</v>
      </c>
      <c r="R121" s="8"/>
      <c r="S121" s="15" t="e">
        <f>SUM(R121/H121)</f>
        <v>#DIV/0!</v>
      </c>
      <c r="T121" s="8">
        <f>SUM(J121+L121+N121+P121+R121)</f>
        <v>0</v>
      </c>
      <c r="U121" s="93" t="e">
        <f>SUM(T121/I121)</f>
        <v>#DIV/0!</v>
      </c>
      <c r="V121" s="67"/>
    </row>
    <row r="122" spans="1:22" ht="75.75" thickBot="1" x14ac:dyDescent="0.3">
      <c r="A122" s="1" t="s">
        <v>214</v>
      </c>
      <c r="B122" s="5"/>
      <c r="C122" t="str">
        <f>IF(IFERROR(U122, 0) &gt; 0, IF(U122&lt;75%,"&lt;75%",IF(U122&lt;90%,"75-90%",IF(U122&lt;100%,"90-99%","100%"))), "")</f>
        <v/>
      </c>
      <c r="I122" s="8">
        <f>SUM(D122:H122)</f>
        <v>0</v>
      </c>
      <c r="K122" s="15" t="e">
        <f>SUM(J122/D122)</f>
        <v>#DIV/0!</v>
      </c>
      <c r="L122" s="8"/>
      <c r="M122" s="15" t="e">
        <f>SUM(L122/E122)</f>
        <v>#DIV/0!</v>
      </c>
      <c r="N122" s="8"/>
      <c r="O122" s="15" t="e">
        <f>SUM(N122/F122)</f>
        <v>#DIV/0!</v>
      </c>
      <c r="P122" s="8"/>
      <c r="Q122" s="15" t="e">
        <f>SUM(P122/G122)</f>
        <v>#DIV/0!</v>
      </c>
      <c r="R122" s="8"/>
      <c r="S122" s="15" t="e">
        <f>SUM(R122/H122)</f>
        <v>#DIV/0!</v>
      </c>
      <c r="T122" s="8">
        <f>SUM(J122+L122+N122+P122+R122)</f>
        <v>0</v>
      </c>
      <c r="U122" s="93" t="e">
        <f>SUM(T122/I122)</f>
        <v>#DIV/0!</v>
      </c>
      <c r="V122" s="67"/>
    </row>
    <row r="123" spans="1:22" ht="60.75" thickBot="1" x14ac:dyDescent="0.3">
      <c r="A123" s="1" t="s">
        <v>217</v>
      </c>
      <c r="B123" s="26" t="s">
        <v>12</v>
      </c>
      <c r="C123" t="str">
        <f>IF(IFERROR(U123, 0) &gt; 0, IF(U123&lt;75%,"&lt;75%",IF(U123&lt;90%,"75-90%",IF(U123&lt;100%,"90-99%","100%"))), "")</f>
        <v/>
      </c>
      <c r="D123">
        <v>6990</v>
      </c>
      <c r="E123">
        <v>5270</v>
      </c>
      <c r="F123">
        <v>5800</v>
      </c>
      <c r="G123">
        <v>7235</v>
      </c>
      <c r="H123">
        <v>9668</v>
      </c>
      <c r="I123" s="8">
        <f>SUM(D123:H123)</f>
        <v>34963</v>
      </c>
      <c r="J123" s="10"/>
      <c r="K123" s="16" t="e">
        <f>SUM(J123/#REF!)</f>
        <v>#REF!</v>
      </c>
      <c r="L123" s="12"/>
      <c r="M123" s="16">
        <f>SUM(L123/E123)</f>
        <v>0</v>
      </c>
      <c r="N123" s="12"/>
      <c r="O123" s="16">
        <f>SUM(N123/F123)</f>
        <v>0</v>
      </c>
      <c r="P123" s="12"/>
      <c r="Q123" s="16">
        <f>SUM(P123/G123)</f>
        <v>0</v>
      </c>
      <c r="R123" s="12"/>
      <c r="S123" s="16">
        <f>SUM(R123/H123)</f>
        <v>0</v>
      </c>
      <c r="T123" s="12">
        <f>SUM(J123+L123+N123+P123+R123)</f>
        <v>0</v>
      </c>
      <c r="U123" s="92">
        <f>SUM(T123/I123)</f>
        <v>0</v>
      </c>
      <c r="V123" s="67"/>
    </row>
    <row r="124" spans="1:22" ht="45.75" thickBot="1" x14ac:dyDescent="0.3">
      <c r="A124" s="1" t="s">
        <v>218</v>
      </c>
      <c r="B124" s="5"/>
      <c r="C124" t="str">
        <f>IF(IFERROR(U124, 0) &gt; 0, IF(U124&lt;75%,"&lt;75%",IF(U124&lt;90%,"75-90%",IF(U124&lt;100%,"90-99%","100%"))), "")</f>
        <v/>
      </c>
      <c r="I124" s="8">
        <f>SUM(D124:H124)</f>
        <v>0</v>
      </c>
      <c r="K124" s="15" t="e">
        <f>SUM(J124/#REF!)</f>
        <v>#REF!</v>
      </c>
      <c r="L124" s="8"/>
      <c r="M124" s="15" t="e">
        <f>SUM(L124/E124)</f>
        <v>#DIV/0!</v>
      </c>
      <c r="N124" s="8"/>
      <c r="O124" s="15" t="e">
        <f>SUM(N124/F124)</f>
        <v>#DIV/0!</v>
      </c>
      <c r="P124" s="8"/>
      <c r="Q124" s="15" t="e">
        <f>SUM(P124/G124)</f>
        <v>#DIV/0!</v>
      </c>
      <c r="R124" s="8"/>
      <c r="S124" s="15" t="e">
        <f>SUM(R124/H124)</f>
        <v>#DIV/0!</v>
      </c>
      <c r="T124" s="8">
        <f>SUM(J124+L124+N124+P124+R124)</f>
        <v>0</v>
      </c>
      <c r="U124" s="93" t="e">
        <f>SUM(T124/I124)</f>
        <v>#DIV/0!</v>
      </c>
      <c r="V124" s="67"/>
    </row>
    <row r="125" spans="1:22" ht="60.75" thickBot="1" x14ac:dyDescent="0.3">
      <c r="A125" s="1" t="s">
        <v>221</v>
      </c>
      <c r="B125" s="5" t="s">
        <v>12</v>
      </c>
      <c r="C125" t="str">
        <f>IF(IFERROR(U125, 0) &gt; 0, IF(U125&lt;75%,"&lt;75%",IF(U125&lt;90%,"75-90%",IF(U125&lt;100%,"90-99%","100%"))), "")</f>
        <v/>
      </c>
      <c r="D125">
        <v>34999</v>
      </c>
      <c r="E125">
        <v>23617</v>
      </c>
      <c r="F125">
        <v>17837</v>
      </c>
      <c r="G125">
        <v>18810</v>
      </c>
      <c r="H125">
        <v>22789</v>
      </c>
      <c r="I125" s="8">
        <f>SUM(D125:H125)</f>
        <v>118052</v>
      </c>
      <c r="J125" s="10"/>
      <c r="K125" s="16" t="e">
        <f>SUM(J125/#REF!)</f>
        <v>#REF!</v>
      </c>
      <c r="L125" s="12"/>
      <c r="M125" s="16">
        <f>SUM(L125/E125)</f>
        <v>0</v>
      </c>
      <c r="N125" s="12"/>
      <c r="O125" s="16">
        <f>SUM(N125/F125)</f>
        <v>0</v>
      </c>
      <c r="P125" s="12"/>
      <c r="Q125" s="16">
        <f>SUM(P125/G125)</f>
        <v>0</v>
      </c>
      <c r="R125" s="12"/>
      <c r="S125" s="16">
        <f>SUM(R125/H125)</f>
        <v>0</v>
      </c>
      <c r="T125" s="12">
        <f>SUM(J125+L125+N125+P125+R125)</f>
        <v>0</v>
      </c>
      <c r="U125" s="92">
        <f>SUM(T125/I125)</f>
        <v>0</v>
      </c>
      <c r="V125" s="67"/>
    </row>
    <row r="126" spans="1:22" ht="45.75" thickBot="1" x14ac:dyDescent="0.3">
      <c r="A126" s="1" t="s">
        <v>225</v>
      </c>
      <c r="B126" s="5"/>
      <c r="C126" t="str">
        <f>IF(IFERROR(U126, 0) &gt; 0, IF(U126&lt;75%,"&lt;75%",IF(U126&lt;90%,"75-90%",IF(U126&lt;100%,"90-99%","100%"))), "")</f>
        <v/>
      </c>
      <c r="D126" s="4"/>
      <c r="E126" s="4"/>
      <c r="F126" s="4"/>
      <c r="G126" s="4"/>
      <c r="H126" s="4"/>
      <c r="I126" s="8">
        <f>SUM(D126:H126)</f>
        <v>0</v>
      </c>
      <c r="K126" s="15" t="e">
        <f>SUM(J126/#REF!)</f>
        <v>#REF!</v>
      </c>
      <c r="L126" s="8"/>
      <c r="M126" s="15" t="e">
        <f>SUM(L126/E126)</f>
        <v>#DIV/0!</v>
      </c>
      <c r="N126" s="8"/>
      <c r="O126" s="15" t="e">
        <f>SUM(N126/F126)</f>
        <v>#DIV/0!</v>
      </c>
      <c r="P126" s="8"/>
      <c r="Q126" s="15" t="e">
        <f>SUM(P126/G126)</f>
        <v>#DIV/0!</v>
      </c>
      <c r="R126" s="8"/>
      <c r="S126" s="15" t="e">
        <f>SUM(R126/H126)</f>
        <v>#DIV/0!</v>
      </c>
      <c r="T126" s="8">
        <f>SUM(J126+L126+N126+P126+R126)</f>
        <v>0</v>
      </c>
      <c r="U126" s="93" t="e">
        <f>SUM(T126/I126)</f>
        <v>#DIV/0!</v>
      </c>
      <c r="V126" s="67"/>
    </row>
    <row r="127" spans="1:22" ht="60.75" thickBot="1" x14ac:dyDescent="0.3">
      <c r="A127" s="1" t="s">
        <v>226</v>
      </c>
      <c r="B127" s="5" t="s">
        <v>12</v>
      </c>
      <c r="C127" t="str">
        <f>IF(IFERROR(U127, 0) &gt; 0, IF(U127&lt;75%,"&lt;75%",IF(U127&lt;90%,"75-90%",IF(U127&lt;100%,"90-99%","100%"))), "")</f>
        <v/>
      </c>
      <c r="D127">
        <v>3751</v>
      </c>
      <c r="E127">
        <v>4794</v>
      </c>
      <c r="F127">
        <v>4213</v>
      </c>
      <c r="G127">
        <v>6880</v>
      </c>
      <c r="H127">
        <v>4364</v>
      </c>
      <c r="I127" s="8">
        <f>SUM(D127:H127)</f>
        <v>24002</v>
      </c>
      <c r="J127" s="10"/>
      <c r="K127" s="16" t="e">
        <f>SUM(J127/#REF!)</f>
        <v>#REF!</v>
      </c>
      <c r="L127" s="12"/>
      <c r="M127" s="16">
        <f>SUM(L127/E127)</f>
        <v>0</v>
      </c>
      <c r="N127" s="12"/>
      <c r="O127" s="16">
        <f>SUM(N127/F127)</f>
        <v>0</v>
      </c>
      <c r="P127" s="12"/>
      <c r="Q127" s="16">
        <f>SUM(P127/G127)</f>
        <v>0</v>
      </c>
      <c r="R127" s="12"/>
      <c r="S127" s="16">
        <f>SUM(R127/H127)</f>
        <v>0</v>
      </c>
      <c r="T127" s="12">
        <f>SUM(J127+L127+N127+P127+R127)</f>
        <v>0</v>
      </c>
      <c r="U127" s="92">
        <f>SUM(T127/I127)</f>
        <v>0</v>
      </c>
      <c r="V127" s="67"/>
    </row>
    <row r="128" spans="1:22" ht="75.75" thickBot="1" x14ac:dyDescent="0.3">
      <c r="A128" s="1" t="s">
        <v>228</v>
      </c>
      <c r="B128" s="5" t="s">
        <v>12</v>
      </c>
      <c r="C128" t="str">
        <f>IF(IFERROR(U128, 0) &gt; 0, IF(U128&lt;75%,"&lt;75%",IF(U128&lt;90%,"75-90%",IF(U128&lt;100%,"90-99%","100%"))), "")</f>
        <v/>
      </c>
      <c r="D128" s="4"/>
      <c r="E128" s="4"/>
      <c r="F128" s="4"/>
      <c r="G128" s="4"/>
      <c r="H128" s="4"/>
      <c r="I128" s="49">
        <f>SUM(D128:H128)</f>
        <v>0</v>
      </c>
      <c r="J128" s="4"/>
      <c r="K128" s="15" t="e">
        <f>SUM(J128/#REF!)</f>
        <v>#REF!</v>
      </c>
      <c r="L128" s="8"/>
      <c r="M128" s="15" t="e">
        <f>SUM(L128/E128)</f>
        <v>#DIV/0!</v>
      </c>
      <c r="N128" s="8"/>
      <c r="O128" s="15" t="e">
        <f>SUM(N128/F128)</f>
        <v>#DIV/0!</v>
      </c>
      <c r="P128" s="8"/>
      <c r="Q128" s="15" t="e">
        <f>SUM(P128/G128)</f>
        <v>#DIV/0!</v>
      </c>
      <c r="R128" s="8"/>
      <c r="S128" s="15" t="e">
        <f>SUM(R128/H128)</f>
        <v>#DIV/0!</v>
      </c>
      <c r="T128" s="8">
        <f>SUM(J128+L128+N128+P128+R128)</f>
        <v>0</v>
      </c>
      <c r="U128" s="93" t="e">
        <f>SUM(T128/I128)</f>
        <v>#DIV/0!</v>
      </c>
      <c r="V128" s="67"/>
    </row>
  </sheetData>
  <mergeCells count="2">
    <mergeCell ref="D1:I1"/>
    <mergeCell ref="J1:U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05CA021666DA44A28A1221A063002F" ma:contentTypeVersion="13" ma:contentTypeDescription="Create a new document." ma:contentTypeScope="" ma:versionID="1f97e6aeffa26780469d7a1cea927cbf">
  <xsd:schema xmlns:xsd="http://www.w3.org/2001/XMLSchema" xmlns:xs="http://www.w3.org/2001/XMLSchema" xmlns:p="http://schemas.microsoft.com/office/2006/metadata/properties" xmlns:ns3="23a22417-bedc-4d80-8bcf-8ccb7abc79f1" xmlns:ns4="b43d414e-f9f1-4cb7-a000-8c94788d5ce8" targetNamespace="http://schemas.microsoft.com/office/2006/metadata/properties" ma:root="true" ma:fieldsID="a6ad528d4271216287744f4ed3819d4b" ns3:_="" ns4:_="">
    <xsd:import namespace="23a22417-bedc-4d80-8bcf-8ccb7abc79f1"/>
    <xsd:import namespace="b43d414e-f9f1-4cb7-a000-8c94788d5ce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22417-bedc-4d80-8bcf-8ccb7abc79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d414e-f9f1-4cb7-a000-8c94788d5c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D541E7-D413-4A71-AE30-A053E6F27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a22417-bedc-4d80-8bcf-8ccb7abc79f1"/>
    <ds:schemaRef ds:uri="b43d414e-f9f1-4cb7-a000-8c94788d5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349956-CADE-4611-B5D1-2AC96A3AE0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6A6C24-B618-4A6B-9FAA-D59AC3330C86}">
  <ds:schemaRefs>
    <ds:schemaRef ds:uri="b43d414e-f9f1-4cb7-a000-8c94788d5ce8"/>
    <ds:schemaRef ds:uri="http://schemas.microsoft.com/office/infopath/2007/PartnerControls"/>
    <ds:schemaRef ds:uri="http://purl.org/dc/elements/1.1/"/>
    <ds:schemaRef ds:uri="23a22417-bedc-4d80-8bcf-8ccb7abc79f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Master data</vt:lpstr>
      <vt:lpstr>England LAs</vt:lpstr>
      <vt:lpstr>Scotland LAs</vt:lpstr>
      <vt:lpstr>Wales LAs</vt:lpstr>
      <vt:lpstr>DfI (NI)</vt:lpstr>
      <vt:lpstr>London LAs</vt:lpstr>
      <vt:lpstr>No response or complete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Keir Gallagher</dc:creator>
  <cp:keywords/>
  <dc:description/>
  <cp:lastModifiedBy>Keir Gallagher</cp:lastModifiedBy>
  <cp:revision/>
  <dcterms:created xsi:type="dcterms:W3CDTF">2020-02-10T14:22:38Z</dcterms:created>
  <dcterms:modified xsi:type="dcterms:W3CDTF">2020-03-06T16:56:08Z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0x010100F305CA021666DA44A28A1221A063002F</vt:lpwstr>
  </property>
</Properties>
</file>